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J:\Financial\2025\FY25 ADE\"/>
    </mc:Choice>
  </mc:AlternateContent>
  <xr:revisionPtr revIDLastSave="0" documentId="13_ncr:1_{F05FD10C-192B-4705-BE75-FD5A2D4D9E93}" xr6:coauthVersionLast="47" xr6:coauthVersionMax="47" xr10:uidLastSave="{00000000-0000-0000-0000-000000000000}"/>
  <bookViews>
    <workbookView xWindow="28680" yWindow="-120" windowWidth="29040" windowHeight="15720" activeTab="1" xr2:uid="{00000000-000D-0000-FFFF-FFFF00000000}"/>
  </bookViews>
  <sheets>
    <sheet name="Instructions" sheetId="1" r:id="rId1"/>
    <sheet name="Data Input-Fund 11" sheetId="2" r:id="rId2"/>
    <sheet name="Data Input-Fund 22" sheetId="10" r:id="rId3"/>
    <sheet name="Data Input-Fund 27" sheetId="17" r:id="rId4"/>
    <sheet name="Data Input-Fund 39" sheetId="18" r:id="rId5"/>
    <sheet name="Data Input-Fund 41" sheetId="22" r:id="rId6"/>
    <sheet name="Data Input-Fund5X" sheetId="19" r:id="rId7"/>
    <sheet name="Data Input-Fund 6X" sheetId="20" r:id="rId8"/>
    <sheet name="Data Input-Fund 74" sheetId="21" r:id="rId9"/>
    <sheet name="Grant Summary" sheetId="6" r:id="rId10"/>
    <sheet name="Food Service" sheetId="9" r:id="rId11"/>
    <sheet name="Location Codes" sheetId="13" r:id="rId12"/>
    <sheet name="School Codes" sheetId="14" r:id="rId13"/>
    <sheet name="Sheet5" sheetId="15" r:id="rId14"/>
  </sheets>
  <definedNames>
    <definedName name="Assets">'Data Input-Fund 11'!$M$7:$M$28</definedName>
    <definedName name="Equity">'Data Input-Fund 11'!#REF!</definedName>
    <definedName name="Expenditures">ExpTable11[[#Headers],[DP Amount]]</definedName>
    <definedName name="Grant_Code_Exp">ExpTable11[[#Headers],[Proj/ Grant]]</definedName>
    <definedName name="Grant_Code_Rev">RevTable11[[#Headers],[DP Amount]]</definedName>
    <definedName name="Liabilities">'Data Input-Fund 11'!#REF!</definedName>
    <definedName name="Locations">'Location Codes'!$A$4:$A$47</definedName>
    <definedName name="_xlnm.Print_Area" localSheetId="9">'Grant Summary'!$B$5:$J$139</definedName>
    <definedName name="_xlnm.Print_Titles" localSheetId="1">'Data Input-Fund 11'!$2:$3</definedName>
    <definedName name="Revenues">RevTable11[[#Headers],[Proj/ Grant]]</definedName>
    <definedName name="Z_41520630_4C45_42B3_B2A0_DA81CF23147A_.wvu.PrintTitles" localSheetId="1" hidden="1">'Data Input-Fund 11'!$2:$3</definedName>
    <definedName name="Z_8A6EB3F5_C56F_418F_B964_A865F33BE5F2_.wvu.PrintTitles" localSheetId="1" hidden="1">'Data Input-Fund 11'!$2:$3</definedName>
  </definedNames>
  <calcPr calcId="191029"/>
  <customWorkbookViews>
    <customWorkbookView name="Trujillo_D - Personal View" guid="{8A6EB3F5-C56F-418F-B964-A865F33BE5F2}" mergeInterval="0" personalView="1" maximized="1" xWindow="1" yWindow="1" windowWidth="1280" windowHeight="806" activeSheetId="2"/>
    <customWorkbookView name="Joanna Jasmin - Personal View" guid="{41520630-4C45-42B3-B2A0-DA81CF23147A}" mergeInterval="0" personalView="1" maximized="1" windowWidth="1875" windowHeight="87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6" l="1"/>
  <c r="J9" i="6" s="1"/>
  <c r="H9" i="6"/>
  <c r="G10" i="6"/>
  <c r="J10" i="6" s="1"/>
  <c r="H10" i="6"/>
  <c r="G11" i="6"/>
  <c r="J11" i="6" s="1"/>
  <c r="H11" i="6"/>
  <c r="G12" i="6"/>
  <c r="J12" i="6" s="1"/>
  <c r="H12" i="6"/>
  <c r="G13" i="6"/>
  <c r="H13" i="6"/>
  <c r="G14" i="6"/>
  <c r="H14" i="6"/>
  <c r="G15" i="6"/>
  <c r="J15" i="6" s="1"/>
  <c r="H15" i="6"/>
  <c r="G16" i="6"/>
  <c r="J16" i="6" s="1"/>
  <c r="H16" i="6"/>
  <c r="G17" i="6"/>
  <c r="H17" i="6"/>
  <c r="G18" i="6"/>
  <c r="H18" i="6"/>
  <c r="J18" i="6" s="1"/>
  <c r="G19" i="6"/>
  <c r="J19" i="6" s="1"/>
  <c r="H19" i="6"/>
  <c r="G20" i="6"/>
  <c r="J20" i="6" s="1"/>
  <c r="H20" i="6"/>
  <c r="G21" i="6"/>
  <c r="H21" i="6"/>
  <c r="G22" i="6"/>
  <c r="H22" i="6"/>
  <c r="G23" i="6"/>
  <c r="J23" i="6" s="1"/>
  <c r="H23" i="6"/>
  <c r="G24" i="6"/>
  <c r="H24" i="6"/>
  <c r="J24" i="6" s="1"/>
  <c r="G25" i="6"/>
  <c r="H25" i="6"/>
  <c r="G26" i="6"/>
  <c r="H26" i="6"/>
  <c r="G27" i="6"/>
  <c r="J27" i="6" s="1"/>
  <c r="H27" i="6"/>
  <c r="G28" i="6"/>
  <c r="J28" i="6" s="1"/>
  <c r="H28" i="6"/>
  <c r="G29" i="6"/>
  <c r="H29" i="6"/>
  <c r="G30" i="6"/>
  <c r="J30" i="6" s="1"/>
  <c r="H30" i="6"/>
  <c r="G31" i="6"/>
  <c r="J31" i="6" s="1"/>
  <c r="H31" i="6"/>
  <c r="G32" i="6"/>
  <c r="J32" i="6" s="1"/>
  <c r="H32" i="6"/>
  <c r="G33" i="6"/>
  <c r="H33" i="6"/>
  <c r="G34" i="6"/>
  <c r="H34" i="6"/>
  <c r="G35" i="6"/>
  <c r="J35" i="6" s="1"/>
  <c r="H35" i="6"/>
  <c r="G36" i="6"/>
  <c r="J36" i="6" s="1"/>
  <c r="H36" i="6"/>
  <c r="G37" i="6"/>
  <c r="H37" i="6"/>
  <c r="G38" i="6"/>
  <c r="H38" i="6"/>
  <c r="G39" i="6"/>
  <c r="J39" i="6" s="1"/>
  <c r="H39" i="6"/>
  <c r="G40" i="6"/>
  <c r="H40" i="6"/>
  <c r="J40" i="6" s="1"/>
  <c r="G41" i="6"/>
  <c r="H41" i="6"/>
  <c r="G42" i="6"/>
  <c r="H42" i="6"/>
  <c r="G43" i="6"/>
  <c r="J43" i="6" s="1"/>
  <c r="H43" i="6"/>
  <c r="G44" i="6"/>
  <c r="J44" i="6" s="1"/>
  <c r="H44" i="6"/>
  <c r="G45" i="6"/>
  <c r="H45" i="6"/>
  <c r="G46" i="6"/>
  <c r="J46" i="6" s="1"/>
  <c r="H46" i="6"/>
  <c r="G47" i="6"/>
  <c r="J47" i="6" s="1"/>
  <c r="H47" i="6"/>
  <c r="G48" i="6"/>
  <c r="J48" i="6" s="1"/>
  <c r="H48" i="6"/>
  <c r="G49" i="6"/>
  <c r="H49" i="6"/>
  <c r="G50" i="6"/>
  <c r="H50" i="6"/>
  <c r="G51" i="6"/>
  <c r="J51" i="6" s="1"/>
  <c r="H51" i="6"/>
  <c r="G52" i="6"/>
  <c r="J52" i="6" s="1"/>
  <c r="H52" i="6"/>
  <c r="G53" i="6"/>
  <c r="H53" i="6"/>
  <c r="G54" i="6"/>
  <c r="H54" i="6"/>
  <c r="G55" i="6"/>
  <c r="J55" i="6" s="1"/>
  <c r="H55" i="6"/>
  <c r="G56" i="6"/>
  <c r="H56" i="6"/>
  <c r="J56" i="6" s="1"/>
  <c r="G57" i="6"/>
  <c r="H57" i="6"/>
  <c r="G58" i="6"/>
  <c r="H58" i="6"/>
  <c r="G59" i="6"/>
  <c r="J59" i="6" s="1"/>
  <c r="H59" i="6"/>
  <c r="G60" i="6"/>
  <c r="J60" i="6" s="1"/>
  <c r="H60" i="6"/>
  <c r="G61" i="6"/>
  <c r="H61" i="6"/>
  <c r="G62" i="6"/>
  <c r="J62" i="6" s="1"/>
  <c r="H62" i="6"/>
  <c r="G63" i="6"/>
  <c r="J63" i="6" s="1"/>
  <c r="H63" i="6"/>
  <c r="G64" i="6"/>
  <c r="J64" i="6" s="1"/>
  <c r="H64" i="6"/>
  <c r="G65" i="6"/>
  <c r="H65" i="6"/>
  <c r="G66" i="6"/>
  <c r="H66" i="6"/>
  <c r="G67" i="6"/>
  <c r="J67" i="6" s="1"/>
  <c r="H67" i="6"/>
  <c r="G68" i="6"/>
  <c r="J68" i="6" s="1"/>
  <c r="H68" i="6"/>
  <c r="G69" i="6"/>
  <c r="H69" i="6"/>
  <c r="G70" i="6"/>
  <c r="H70" i="6"/>
  <c r="G71" i="6"/>
  <c r="J71" i="6" s="1"/>
  <c r="H71" i="6"/>
  <c r="G72" i="6"/>
  <c r="H72" i="6"/>
  <c r="J72" i="6" s="1"/>
  <c r="G73" i="6"/>
  <c r="H73" i="6"/>
  <c r="G74" i="6"/>
  <c r="H74" i="6"/>
  <c r="G75" i="6"/>
  <c r="J75" i="6" s="1"/>
  <c r="H75" i="6"/>
  <c r="G76" i="6"/>
  <c r="J76" i="6" s="1"/>
  <c r="H76" i="6"/>
  <c r="G77" i="6"/>
  <c r="H77" i="6"/>
  <c r="G78" i="6"/>
  <c r="H78" i="6"/>
  <c r="G79" i="6"/>
  <c r="J79" i="6" s="1"/>
  <c r="H79" i="6"/>
  <c r="G80" i="6"/>
  <c r="J80" i="6" s="1"/>
  <c r="H80" i="6"/>
  <c r="G81" i="6"/>
  <c r="H81" i="6"/>
  <c r="G82" i="6"/>
  <c r="H82" i="6"/>
  <c r="G83" i="6"/>
  <c r="J83" i="6" s="1"/>
  <c r="H83" i="6"/>
  <c r="G84" i="6"/>
  <c r="J84" i="6" s="1"/>
  <c r="H84" i="6"/>
  <c r="G85" i="6"/>
  <c r="H85" i="6"/>
  <c r="G86" i="6"/>
  <c r="H86" i="6"/>
  <c r="G87" i="6"/>
  <c r="J87" i="6" s="1"/>
  <c r="H87" i="6"/>
  <c r="G88" i="6"/>
  <c r="H88" i="6"/>
  <c r="J88" i="6" s="1"/>
  <c r="G89" i="6"/>
  <c r="H89" i="6"/>
  <c r="G90" i="6"/>
  <c r="H90" i="6"/>
  <c r="G91" i="6"/>
  <c r="J91" i="6" s="1"/>
  <c r="H91" i="6"/>
  <c r="G92" i="6"/>
  <c r="J92" i="6" s="1"/>
  <c r="H92" i="6"/>
  <c r="G93" i="6"/>
  <c r="H93" i="6"/>
  <c r="G94" i="6"/>
  <c r="H94" i="6"/>
  <c r="G95" i="6"/>
  <c r="J95" i="6" s="1"/>
  <c r="H95" i="6"/>
  <c r="G96" i="6"/>
  <c r="H96" i="6"/>
  <c r="J96" i="6" s="1"/>
  <c r="G97" i="6"/>
  <c r="H97" i="6"/>
  <c r="G98" i="6"/>
  <c r="J98" i="6" s="1"/>
  <c r="H98" i="6"/>
  <c r="G99" i="6"/>
  <c r="H99" i="6"/>
  <c r="G100" i="6"/>
  <c r="H100" i="6"/>
  <c r="J100" i="6"/>
  <c r="G101" i="6"/>
  <c r="H101" i="6"/>
  <c r="G102" i="6"/>
  <c r="J102" i="6" s="1"/>
  <c r="H102" i="6"/>
  <c r="G103" i="6"/>
  <c r="H103" i="6"/>
  <c r="G104" i="6"/>
  <c r="H104" i="6"/>
  <c r="J104" i="6" s="1"/>
  <c r="G105" i="6"/>
  <c r="J105" i="6" s="1"/>
  <c r="H105" i="6"/>
  <c r="G106" i="6"/>
  <c r="H106" i="6"/>
  <c r="G107" i="6"/>
  <c r="H107" i="6"/>
  <c r="G108" i="6"/>
  <c r="H108" i="6"/>
  <c r="G109" i="6"/>
  <c r="H109" i="6"/>
  <c r="G110" i="6"/>
  <c r="H110" i="6"/>
  <c r="G111" i="6"/>
  <c r="J111" i="6" s="1"/>
  <c r="H111" i="6"/>
  <c r="G112" i="6"/>
  <c r="H112" i="6"/>
  <c r="J112" i="6" s="1"/>
  <c r="G113" i="6"/>
  <c r="H113" i="6"/>
  <c r="G114" i="6"/>
  <c r="J114" i="6" s="1"/>
  <c r="H114" i="6"/>
  <c r="G115" i="6"/>
  <c r="H115" i="6"/>
  <c r="G116" i="6"/>
  <c r="H116" i="6"/>
  <c r="J116" i="6" s="1"/>
  <c r="G117" i="6"/>
  <c r="J117" i="6" s="1"/>
  <c r="H117" i="6"/>
  <c r="G118" i="6"/>
  <c r="H118" i="6"/>
  <c r="G119" i="6"/>
  <c r="H119" i="6"/>
  <c r="G120" i="6"/>
  <c r="H120" i="6"/>
  <c r="G3" i="2"/>
  <c r="J93" i="6" l="1"/>
  <c r="J77" i="6"/>
  <c r="J61" i="6"/>
  <c r="J45" i="6"/>
  <c r="J29" i="6"/>
  <c r="J13" i="6"/>
  <c r="J99" i="6"/>
  <c r="J110" i="6"/>
  <c r="J82" i="6"/>
  <c r="J66" i="6"/>
  <c r="J50" i="6"/>
  <c r="J34" i="6"/>
  <c r="J115" i="6"/>
  <c r="J109" i="6"/>
  <c r="J103" i="6"/>
  <c r="J81" i="6"/>
  <c r="J65" i="6"/>
  <c r="J49" i="6"/>
  <c r="J33" i="6"/>
  <c r="J17" i="6"/>
  <c r="J120" i="6"/>
  <c r="J108" i="6"/>
  <c r="J97" i="6"/>
  <c r="J86" i="6"/>
  <c r="J70" i="6"/>
  <c r="J54" i="6"/>
  <c r="J38" i="6"/>
  <c r="J22" i="6"/>
  <c r="J69" i="6"/>
  <c r="J53" i="6"/>
  <c r="J37" i="6"/>
  <c r="J21" i="6"/>
  <c r="J85" i="6"/>
  <c r="J119" i="6"/>
  <c r="J113" i="6"/>
  <c r="J107" i="6"/>
  <c r="J101" i="6"/>
  <c r="J90" i="6"/>
  <c r="J74" i="6"/>
  <c r="J58" i="6"/>
  <c r="J42" i="6"/>
  <c r="J26" i="6"/>
  <c r="J118" i="6"/>
  <c r="J106" i="6"/>
  <c r="J89" i="6"/>
  <c r="J73" i="6"/>
  <c r="J57" i="6"/>
  <c r="J41" i="6"/>
  <c r="J25" i="6"/>
  <c r="J14" i="6"/>
  <c r="J94" i="6"/>
  <c r="J78" i="6"/>
  <c r="H125" i="6"/>
  <c r="G125" i="6"/>
  <c r="H124" i="6"/>
  <c r="G124" i="6"/>
  <c r="M138" i="2"/>
  <c r="H133" i="6"/>
  <c r="G133" i="6"/>
  <c r="J124" i="6" l="1"/>
  <c r="J125" i="6"/>
  <c r="J133" i="6"/>
  <c r="M15" i="22" l="1"/>
  <c r="M27" i="19"/>
  <c r="M25" i="22" l="1"/>
  <c r="M53" i="22" l="1"/>
  <c r="M45" i="22"/>
  <c r="B3" i="22"/>
  <c r="L3" i="22" s="1"/>
  <c r="G8" i="6"/>
  <c r="H8" i="6"/>
  <c r="M56" i="22" l="1"/>
  <c r="I3" i="22"/>
  <c r="J3" i="22"/>
  <c r="K3" i="22"/>
  <c r="G3" i="22"/>
  <c r="M96" i="20"/>
  <c r="M106" i="19"/>
  <c r="M45" i="18"/>
  <c r="M34" i="22" l="1"/>
  <c r="M35" i="22" s="1"/>
  <c r="G50" i="22"/>
  <c r="G44" i="22"/>
  <c r="G39" i="22"/>
  <c r="G30" i="22"/>
  <c r="G24" i="22"/>
  <c r="G20" i="22"/>
  <c r="G14" i="22"/>
  <c r="G10" i="22"/>
  <c r="G49" i="22"/>
  <c r="G43" i="22"/>
  <c r="G40" i="22"/>
  <c r="G33" i="22"/>
  <c r="G29" i="22"/>
  <c r="G23" i="22"/>
  <c r="G19" i="22"/>
  <c r="G13" i="22"/>
  <c r="G9" i="22"/>
  <c r="G41" i="22"/>
  <c r="G31" i="22"/>
  <c r="G21" i="22"/>
  <c r="G11" i="22"/>
  <c r="G7" i="22"/>
  <c r="G52" i="22"/>
  <c r="G48" i="22"/>
  <c r="G42" i="22"/>
  <c r="G38" i="22"/>
  <c r="G32" i="22"/>
  <c r="G28" i="22"/>
  <c r="G22" i="22"/>
  <c r="G18" i="22"/>
  <c r="G12" i="22"/>
  <c r="G8" i="22"/>
  <c r="G51" i="22"/>
  <c r="G123" i="6"/>
  <c r="M46" i="19" l="1"/>
  <c r="H123" i="6"/>
  <c r="J123" i="6" s="1"/>
  <c r="H126" i="6"/>
  <c r="H127" i="6"/>
  <c r="H128" i="6"/>
  <c r="H129" i="6"/>
  <c r="H130" i="6"/>
  <c r="H131" i="6"/>
  <c r="H132" i="6"/>
  <c r="G126" i="6"/>
  <c r="G127" i="6"/>
  <c r="G128" i="6"/>
  <c r="G129" i="6"/>
  <c r="G130" i="6"/>
  <c r="G131" i="6"/>
  <c r="G132" i="6"/>
  <c r="H7" i="6"/>
  <c r="G7" i="6"/>
  <c r="J128" i="6" l="1"/>
  <c r="J131" i="6"/>
  <c r="J126" i="6"/>
  <c r="J130" i="6"/>
  <c r="J127" i="6"/>
  <c r="J132" i="6"/>
  <c r="J129" i="6"/>
  <c r="M57" i="19" l="1"/>
  <c r="I34" i="9" l="1"/>
  <c r="I20" i="9"/>
  <c r="C2" i="9"/>
  <c r="B3" i="21" l="1"/>
  <c r="M37" i="21" l="1"/>
  <c r="M33" i="21"/>
  <c r="M40" i="21" s="1"/>
  <c r="M28" i="21"/>
  <c r="M19" i="21"/>
  <c r="M13" i="21"/>
  <c r="L3" i="21"/>
  <c r="M57" i="20"/>
  <c r="M46" i="20"/>
  <c r="M27" i="20"/>
  <c r="B3" i="20"/>
  <c r="J3" i="20" s="1"/>
  <c r="I3" i="19"/>
  <c r="M34" i="18"/>
  <c r="M25" i="18"/>
  <c r="M15" i="18"/>
  <c r="B3" i="18"/>
  <c r="I3" i="18" s="1"/>
  <c r="B3" i="17"/>
  <c r="J3" i="17" s="1"/>
  <c r="M33" i="17"/>
  <c r="M24" i="17"/>
  <c r="M15" i="17"/>
  <c r="B3" i="10"/>
  <c r="I3" i="10" s="1"/>
  <c r="M184" i="10"/>
  <c r="M65" i="10"/>
  <c r="M41" i="10"/>
  <c r="M30" i="10"/>
  <c r="M18" i="10"/>
  <c r="J3" i="18" l="1"/>
  <c r="M29" i="21"/>
  <c r="I3" i="21"/>
  <c r="J3" i="21"/>
  <c r="K3" i="21"/>
  <c r="G3" i="21"/>
  <c r="M58" i="20"/>
  <c r="K3" i="20"/>
  <c r="G3" i="20"/>
  <c r="L3" i="20"/>
  <c r="I3" i="20"/>
  <c r="M58" i="19"/>
  <c r="J3" i="19"/>
  <c r="K3" i="19"/>
  <c r="G3" i="19"/>
  <c r="G32" i="19" s="1"/>
  <c r="L3" i="19"/>
  <c r="M35" i="18"/>
  <c r="K3" i="18"/>
  <c r="G3" i="18"/>
  <c r="G40" i="18" s="1"/>
  <c r="L3" i="18"/>
  <c r="M34" i="17"/>
  <c r="K3" i="17"/>
  <c r="G3" i="17"/>
  <c r="L3" i="17"/>
  <c r="I3" i="17"/>
  <c r="M187" i="10"/>
  <c r="M42" i="10"/>
  <c r="J3" i="10"/>
  <c r="K3" i="10"/>
  <c r="G3" i="10"/>
  <c r="G93" i="10" s="1"/>
  <c r="L3" i="10"/>
  <c r="G60" i="17" l="1"/>
  <c r="G61" i="17"/>
  <c r="G40" i="17"/>
  <c r="G41" i="17"/>
  <c r="G50" i="17"/>
  <c r="G32" i="20"/>
  <c r="G40" i="20"/>
  <c r="G40" i="19"/>
  <c r="G41" i="18"/>
  <c r="G50" i="18"/>
  <c r="G102" i="19"/>
  <c r="G98" i="19"/>
  <c r="G105" i="19"/>
  <c r="G101" i="19"/>
  <c r="G97" i="19"/>
  <c r="G104" i="19"/>
  <c r="G100" i="19"/>
  <c r="G96" i="19"/>
  <c r="G103" i="19"/>
  <c r="G99" i="19"/>
  <c r="G95" i="19"/>
  <c r="G78" i="19"/>
  <c r="G74" i="19"/>
  <c r="G72" i="19"/>
  <c r="G79" i="19"/>
  <c r="G71" i="19"/>
  <c r="G77" i="19"/>
  <c r="G73" i="19"/>
  <c r="G80" i="19"/>
  <c r="G76" i="19"/>
  <c r="G75" i="19"/>
  <c r="G54" i="19"/>
  <c r="G53" i="19"/>
  <c r="G56" i="19"/>
  <c r="G55" i="19"/>
  <c r="G45" i="19"/>
  <c r="G41" i="19"/>
  <c r="G38" i="19"/>
  <c r="G44" i="19"/>
  <c r="G39" i="19"/>
  <c r="G43" i="19"/>
  <c r="G42" i="19"/>
  <c r="G8" i="19"/>
  <c r="G24" i="19"/>
  <c r="G20" i="19"/>
  <c r="G26" i="19"/>
  <c r="G22" i="19"/>
  <c r="G18" i="19"/>
  <c r="G19" i="19"/>
  <c r="G25" i="19"/>
  <c r="G21" i="19"/>
  <c r="G17" i="19"/>
  <c r="G23" i="19"/>
  <c r="G92" i="20"/>
  <c r="G94" i="20"/>
  <c r="G93" i="20"/>
  <c r="G95" i="20"/>
  <c r="G91" i="20"/>
  <c r="G90" i="20"/>
  <c r="G36" i="21"/>
  <c r="G32" i="21"/>
  <c r="G24" i="21"/>
  <c r="G18" i="21"/>
  <c r="G11" i="21"/>
  <c r="G8" i="21"/>
  <c r="G25" i="21"/>
  <c r="G17" i="21"/>
  <c r="G12" i="21"/>
  <c r="G26" i="21"/>
  <c r="G22" i="21"/>
  <c r="G9" i="21"/>
  <c r="G27" i="21"/>
  <c r="G23" i="21"/>
  <c r="G16" i="21"/>
  <c r="G10" i="21"/>
  <c r="G7" i="21"/>
  <c r="G79" i="20"/>
  <c r="G75" i="20"/>
  <c r="G71" i="20"/>
  <c r="G77" i="20"/>
  <c r="G80" i="20"/>
  <c r="G76" i="20"/>
  <c r="G72" i="20"/>
  <c r="G78" i="20"/>
  <c r="G74" i="20"/>
  <c r="G73" i="20"/>
  <c r="G54" i="20"/>
  <c r="G53" i="20"/>
  <c r="G56" i="20"/>
  <c r="G55" i="20"/>
  <c r="G45" i="20"/>
  <c r="G41" i="20"/>
  <c r="G38" i="20"/>
  <c r="G44" i="20"/>
  <c r="G39" i="20"/>
  <c r="G43" i="20"/>
  <c r="G42" i="20"/>
  <c r="G85" i="20"/>
  <c r="G26" i="20"/>
  <c r="G22" i="20"/>
  <c r="G18" i="20"/>
  <c r="G25" i="20"/>
  <c r="G21" i="20"/>
  <c r="G17" i="20"/>
  <c r="G24" i="20"/>
  <c r="G20" i="20"/>
  <c r="G23" i="20"/>
  <c r="G19" i="20"/>
  <c r="G88" i="19"/>
  <c r="G91" i="19"/>
  <c r="G89" i="20"/>
  <c r="G8" i="20"/>
  <c r="G88" i="20"/>
  <c r="G86" i="20"/>
  <c r="G68" i="20"/>
  <c r="G64" i="20"/>
  <c r="G62" i="20"/>
  <c r="G52" i="20"/>
  <c r="G37" i="20"/>
  <c r="G31" i="20"/>
  <c r="G14" i="20"/>
  <c r="G66" i="20"/>
  <c r="G50" i="20"/>
  <c r="G35" i="20"/>
  <c r="G16" i="20"/>
  <c r="G61" i="20"/>
  <c r="G33" i="20"/>
  <c r="G30" i="20"/>
  <c r="G87" i="20"/>
  <c r="G69" i="20"/>
  <c r="G67" i="20"/>
  <c r="G63" i="20"/>
  <c r="G49" i="20"/>
  <c r="G36" i="20"/>
  <c r="G34" i="20"/>
  <c r="G13" i="20"/>
  <c r="G10" i="20"/>
  <c r="G7" i="20"/>
  <c r="G70" i="20"/>
  <c r="G12" i="20"/>
  <c r="G9" i="20"/>
  <c r="G84" i="20"/>
  <c r="G65" i="20"/>
  <c r="G51" i="20"/>
  <c r="G15" i="20"/>
  <c r="G11" i="20"/>
  <c r="G92" i="19"/>
  <c r="G90" i="19"/>
  <c r="G89" i="19"/>
  <c r="G87" i="19"/>
  <c r="G93" i="19"/>
  <c r="G66" i="19"/>
  <c r="G67" i="19"/>
  <c r="G63" i="19"/>
  <c r="G65" i="19"/>
  <c r="G64" i="19"/>
  <c r="G36" i="19"/>
  <c r="G35" i="19"/>
  <c r="G31" i="19"/>
  <c r="G9" i="19"/>
  <c r="G12" i="19"/>
  <c r="G15" i="19"/>
  <c r="G11" i="19"/>
  <c r="G14" i="19"/>
  <c r="G13" i="19"/>
  <c r="G94" i="19"/>
  <c r="G70" i="19"/>
  <c r="G62" i="19"/>
  <c r="G52" i="19"/>
  <c r="G50" i="19"/>
  <c r="G30" i="19"/>
  <c r="G7" i="19"/>
  <c r="G85" i="19"/>
  <c r="G68" i="19"/>
  <c r="G37" i="19"/>
  <c r="G49" i="19"/>
  <c r="G84" i="19"/>
  <c r="G51" i="19"/>
  <c r="G34" i="19"/>
  <c r="G10" i="19"/>
  <c r="G86" i="19"/>
  <c r="G69" i="19"/>
  <c r="G61" i="19"/>
  <c r="G33" i="19"/>
  <c r="G16" i="19"/>
  <c r="G52" i="18"/>
  <c r="G44" i="18"/>
  <c r="G33" i="18"/>
  <c r="G29" i="18"/>
  <c r="G22" i="18"/>
  <c r="G18" i="18"/>
  <c r="G11" i="18"/>
  <c r="G7" i="18"/>
  <c r="G49" i="18"/>
  <c r="G42" i="18"/>
  <c r="G31" i="18"/>
  <c r="G24" i="18"/>
  <c r="G9" i="18"/>
  <c r="G51" i="18"/>
  <c r="G38" i="18"/>
  <c r="G32" i="18"/>
  <c r="G21" i="18"/>
  <c r="G14" i="18"/>
  <c r="G48" i="18"/>
  <c r="G39" i="18"/>
  <c r="G30" i="18"/>
  <c r="G23" i="18"/>
  <c r="G19" i="18"/>
  <c r="G12" i="18"/>
  <c r="G8" i="18"/>
  <c r="G20" i="18"/>
  <c r="G13" i="18"/>
  <c r="G43" i="18"/>
  <c r="G28" i="18"/>
  <c r="G10" i="18"/>
  <c r="G21" i="17"/>
  <c r="G30" i="17"/>
  <c r="G19" i="17"/>
  <c r="G57" i="17"/>
  <c r="G22" i="17"/>
  <c r="G18" i="17"/>
  <c r="G49" i="17"/>
  <c r="G11" i="17"/>
  <c r="G44" i="17"/>
  <c r="G55" i="17"/>
  <c r="G9" i="17"/>
  <c r="G8" i="17"/>
  <c r="G10" i="17"/>
  <c r="G37" i="17"/>
  <c r="G52" i="17"/>
  <c r="G27" i="17"/>
  <c r="G42" i="17"/>
  <c r="G7" i="17"/>
  <c r="G58" i="17"/>
  <c r="G39" i="17"/>
  <c r="G56" i="17"/>
  <c r="G48" i="17"/>
  <c r="G29" i="17"/>
  <c r="G20" i="17"/>
  <c r="G53" i="17"/>
  <c r="G31" i="17"/>
  <c r="G23" i="17"/>
  <c r="G13" i="17"/>
  <c r="G59" i="17"/>
  <c r="G51" i="17"/>
  <c r="G43" i="17"/>
  <c r="G28" i="17"/>
  <c r="G14" i="17"/>
  <c r="G54" i="17"/>
  <c r="G12" i="17"/>
  <c r="G38" i="17"/>
  <c r="G32" i="17"/>
  <c r="G78" i="10"/>
  <c r="G96" i="10"/>
  <c r="G81" i="10"/>
  <c r="G80" i="10"/>
  <c r="G91" i="10"/>
  <c r="G76" i="10"/>
  <c r="G74" i="10"/>
  <c r="G85" i="10"/>
  <c r="G83" i="10"/>
  <c r="G82" i="10"/>
  <c r="G73" i="10"/>
  <c r="G72" i="10"/>
  <c r="G69" i="10"/>
  <c r="G71" i="10"/>
  <c r="G68" i="10"/>
  <c r="G84" i="10"/>
  <c r="G182" i="10"/>
  <c r="G160" i="10"/>
  <c r="G108" i="10"/>
  <c r="G181" i="10"/>
  <c r="G148" i="10"/>
  <c r="G164" i="10"/>
  <c r="G161" i="10"/>
  <c r="G107" i="10"/>
  <c r="G174" i="10"/>
  <c r="G163" i="10"/>
  <c r="G147" i="10"/>
  <c r="G162" i="10"/>
  <c r="G141" i="10"/>
  <c r="G145" i="10"/>
  <c r="G133" i="10"/>
  <c r="G136" i="10"/>
  <c r="G125" i="10"/>
  <c r="G122" i="10"/>
  <c r="G114" i="10"/>
  <c r="G119" i="10"/>
  <c r="G111" i="10"/>
  <c r="G156" i="10"/>
  <c r="G135" i="10"/>
  <c r="G102" i="10"/>
  <c r="G110" i="10"/>
  <c r="G106" i="10"/>
  <c r="G124" i="10"/>
  <c r="G169" i="10"/>
  <c r="G167" i="10"/>
  <c r="G172" i="10"/>
  <c r="G166" i="10"/>
  <c r="G140" i="10"/>
  <c r="G153" i="10"/>
  <c r="G151" i="10"/>
  <c r="G144" i="10"/>
  <c r="G134" i="10"/>
  <c r="G97" i="10"/>
  <c r="G105" i="10"/>
  <c r="G171" i="10"/>
  <c r="G150" i="10"/>
  <c r="G143" i="10"/>
  <c r="G100" i="10"/>
  <c r="G142" i="10"/>
  <c r="G98" i="10"/>
  <c r="G115" i="10"/>
  <c r="G103" i="10"/>
  <c r="G101" i="10"/>
  <c r="G99" i="10"/>
  <c r="G89" i="10"/>
  <c r="G88" i="10"/>
  <c r="G16" i="10"/>
  <c r="G17" i="10"/>
  <c r="G179" i="10"/>
  <c r="G155" i="10"/>
  <c r="G112" i="10"/>
  <c r="G92" i="10"/>
  <c r="G149" i="10"/>
  <c r="G77" i="10"/>
  <c r="G36" i="10"/>
  <c r="G170" i="10"/>
  <c r="G178" i="10"/>
  <c r="G61" i="10"/>
  <c r="G137" i="10"/>
  <c r="G138" i="10"/>
  <c r="G48" i="10"/>
  <c r="G37" i="10"/>
  <c r="G121" i="10"/>
  <c r="G139" i="10"/>
  <c r="G176" i="10"/>
  <c r="G132" i="10"/>
  <c r="G120" i="10"/>
  <c r="G109" i="10"/>
  <c r="G27" i="10"/>
  <c r="G9" i="10"/>
  <c r="G25" i="10"/>
  <c r="G152" i="10"/>
  <c r="G128" i="10"/>
  <c r="G94" i="10"/>
  <c r="G75" i="10"/>
  <c r="G154" i="10"/>
  <c r="G46" i="10"/>
  <c r="G175" i="10"/>
  <c r="G64" i="10"/>
  <c r="G180" i="10"/>
  <c r="G116" i="10"/>
  <c r="G57" i="10"/>
  <c r="G29" i="10"/>
  <c r="G33" i="10"/>
  <c r="G158" i="10"/>
  <c r="G62" i="10"/>
  <c r="G53" i="10"/>
  <c r="G10" i="10"/>
  <c r="G159" i="10"/>
  <c r="G130" i="10"/>
  <c r="G50" i="10"/>
  <c r="G146" i="10"/>
  <c r="G56" i="10"/>
  <c r="G12" i="10"/>
  <c r="G131" i="10"/>
  <c r="G38" i="10"/>
  <c r="G95" i="10"/>
  <c r="G157" i="10"/>
  <c r="G52" i="10"/>
  <c r="G23" i="10"/>
  <c r="G7" i="10"/>
  <c r="G183" i="10"/>
  <c r="G117" i="10"/>
  <c r="G87" i="10"/>
  <c r="G58" i="10"/>
  <c r="G126" i="10"/>
  <c r="G118" i="10"/>
  <c r="G59" i="10"/>
  <c r="G35" i="10"/>
  <c r="G8" i="10"/>
  <c r="G168" i="10"/>
  <c r="G45" i="10"/>
  <c r="G40" i="10"/>
  <c r="G49" i="10"/>
  <c r="G28" i="10"/>
  <c r="G14" i="10"/>
  <c r="G177" i="10"/>
  <c r="G90" i="10"/>
  <c r="G79" i="10"/>
  <c r="G173" i="10"/>
  <c r="G129" i="10"/>
  <c r="G63" i="10"/>
  <c r="G113" i="10"/>
  <c r="G47" i="10"/>
  <c r="G55" i="10"/>
  <c r="G24" i="10"/>
  <c r="G104" i="10"/>
  <c r="G15" i="10"/>
  <c r="G127" i="10"/>
  <c r="G39" i="10"/>
  <c r="G54" i="10"/>
  <c r="G22" i="10"/>
  <c r="G123" i="10"/>
  <c r="G165" i="10"/>
  <c r="G86" i="10"/>
  <c r="G60" i="10"/>
  <c r="G34" i="10"/>
  <c r="G11" i="10"/>
  <c r="G51" i="10"/>
  <c r="G26" i="10"/>
  <c r="G21" i="10"/>
  <c r="G70" i="10"/>
  <c r="G13" i="10"/>
  <c r="L3" i="2"/>
  <c r="K3" i="2"/>
  <c r="J3" i="2"/>
  <c r="I3" i="2"/>
  <c r="G123" i="2" l="1"/>
  <c r="G100" i="2"/>
  <c r="G130" i="2"/>
  <c r="G114" i="2"/>
  <c r="G113" i="2"/>
  <c r="G187" i="2"/>
  <c r="G78" i="2"/>
  <c r="G102" i="2"/>
  <c r="G43" i="2"/>
  <c r="G126" i="2"/>
  <c r="G108" i="2"/>
  <c r="G98" i="2"/>
  <c r="G96" i="2"/>
  <c r="G93" i="2"/>
  <c r="G90" i="2"/>
  <c r="G82" i="2"/>
  <c r="G242" i="2"/>
  <c r="A6" i="2"/>
  <c r="A8" i="2"/>
  <c r="A12" i="2"/>
  <c r="A16" i="2"/>
  <c r="A20" i="2"/>
  <c r="A24" i="2"/>
  <c r="A28" i="2"/>
  <c r="A32" i="2"/>
  <c r="A36" i="2"/>
  <c r="A40" i="2"/>
  <c r="A45" i="2"/>
  <c r="A49" i="2"/>
  <c r="A53" i="2"/>
  <c r="A57" i="2"/>
  <c r="A61" i="2"/>
  <c r="A65" i="2"/>
  <c r="A69" i="2"/>
  <c r="A73" i="2"/>
  <c r="A77" i="2"/>
  <c r="A83" i="2"/>
  <c r="A87" i="2"/>
  <c r="A92" i="2"/>
  <c r="A99" i="2"/>
  <c r="A105" i="2"/>
  <c r="A110" i="2"/>
  <c r="A116" i="2"/>
  <c r="A120" i="2"/>
  <c r="A125" i="2"/>
  <c r="A131" i="2"/>
  <c r="A135" i="2"/>
  <c r="A139" i="2"/>
  <c r="A143" i="2"/>
  <c r="A147" i="2"/>
  <c r="A151" i="2"/>
  <c r="A155" i="2"/>
  <c r="A159" i="2"/>
  <c r="A163" i="2"/>
  <c r="A167" i="2"/>
  <c r="A171" i="2"/>
  <c r="A175" i="2"/>
  <c r="A179" i="2"/>
  <c r="A183" i="2"/>
  <c r="A188" i="2"/>
  <c r="A192" i="2"/>
  <c r="A196" i="2"/>
  <c r="A200" i="2"/>
  <c r="A204" i="2"/>
  <c r="A208" i="2"/>
  <c r="A212" i="2"/>
  <c r="A216" i="2"/>
  <c r="A220" i="2"/>
  <c r="A224" i="2"/>
  <c r="A228" i="2"/>
  <c r="A232" i="2"/>
  <c r="A236" i="2"/>
  <c r="A240" i="2"/>
  <c r="A244" i="2"/>
  <c r="A248" i="2"/>
  <c r="A252" i="2"/>
  <c r="A256" i="2"/>
  <c r="A260" i="2"/>
  <c r="A264" i="2"/>
  <c r="A268" i="2"/>
  <c r="A9" i="2"/>
  <c r="A13" i="2"/>
  <c r="A17" i="2"/>
  <c r="A21" i="2"/>
  <c r="A25" i="2"/>
  <c r="A29" i="2"/>
  <c r="A33" i="2"/>
  <c r="A37" i="2"/>
  <c r="A41" i="2"/>
  <c r="A46" i="2"/>
  <c r="A50" i="2"/>
  <c r="A54" i="2"/>
  <c r="A58" i="2"/>
  <c r="A62" i="2"/>
  <c r="A66" i="2"/>
  <c r="A70" i="2"/>
  <c r="A74" i="2"/>
  <c r="A79" i="2"/>
  <c r="A84" i="2"/>
  <c r="A88" i="2"/>
  <c r="A94" i="2"/>
  <c r="A101" i="2"/>
  <c r="A10" i="2"/>
  <c r="A14" i="2"/>
  <c r="A18" i="2"/>
  <c r="A22" i="2"/>
  <c r="A26" i="2"/>
  <c r="A30" i="2"/>
  <c r="A34" i="2"/>
  <c r="A38" i="2"/>
  <c r="A42" i="2"/>
  <c r="A47" i="2"/>
  <c r="A51" i="2"/>
  <c r="A55" i="2"/>
  <c r="A59" i="2"/>
  <c r="A63" i="2"/>
  <c r="A67" i="2"/>
  <c r="A71" i="2"/>
  <c r="A75" i="2"/>
  <c r="A80" i="2"/>
  <c r="A85" i="2"/>
  <c r="A89" i="2"/>
  <c r="A95" i="2"/>
  <c r="A103" i="2"/>
  <c r="A107" i="2"/>
  <c r="A112" i="2"/>
  <c r="A118" i="2"/>
  <c r="A122" i="2"/>
  <c r="A128" i="2"/>
  <c r="A133" i="2"/>
  <c r="A137" i="2"/>
  <c r="A141" i="2"/>
  <c r="A145" i="2"/>
  <c r="A149" i="2"/>
  <c r="A153" i="2"/>
  <c r="A157" i="2"/>
  <c r="A161" i="2"/>
  <c r="A165" i="2"/>
  <c r="A169" i="2"/>
  <c r="A173" i="2"/>
  <c r="A177" i="2"/>
  <c r="A181" i="2"/>
  <c r="A185" i="2"/>
  <c r="A190" i="2"/>
  <c r="A194" i="2"/>
  <c r="A198" i="2"/>
  <c r="A202" i="2"/>
  <c r="A206" i="2"/>
  <c r="A210" i="2"/>
  <c r="A214" i="2"/>
  <c r="A218" i="2"/>
  <c r="A222" i="2"/>
  <c r="A226" i="2"/>
  <c r="A230" i="2"/>
  <c r="A234" i="2"/>
  <c r="A238" i="2"/>
  <c r="A242" i="2"/>
  <c r="A246" i="2"/>
  <c r="A250" i="2"/>
  <c r="A254" i="2"/>
  <c r="A258" i="2"/>
  <c r="A262" i="2"/>
  <c r="A266" i="2"/>
  <c r="A270" i="2"/>
  <c r="A11" i="2"/>
  <c r="A15" i="2"/>
  <c r="A19" i="2"/>
  <c r="A23" i="2"/>
  <c r="A27" i="2"/>
  <c r="A31" i="2"/>
  <c r="A35" i="2"/>
  <c r="A39" i="2"/>
  <c r="A44" i="2"/>
  <c r="A48" i="2"/>
  <c r="A52" i="2"/>
  <c r="A56" i="2"/>
  <c r="A60" i="2"/>
  <c r="A64" i="2"/>
  <c r="A68" i="2"/>
  <c r="A72" i="2"/>
  <c r="A76" i="2"/>
  <c r="A81" i="2"/>
  <c r="A86" i="2"/>
  <c r="A91" i="2"/>
  <c r="A97" i="2"/>
  <c r="A106" i="2"/>
  <c r="A117" i="2"/>
  <c r="A127" i="2"/>
  <c r="A136" i="2"/>
  <c r="A144" i="2"/>
  <c r="A152" i="2"/>
  <c r="A160" i="2"/>
  <c r="A168" i="2"/>
  <c r="A176" i="2"/>
  <c r="A184" i="2"/>
  <c r="A193" i="2"/>
  <c r="A201" i="2"/>
  <c r="A209" i="2"/>
  <c r="A217" i="2"/>
  <c r="A225" i="2"/>
  <c r="A233" i="2"/>
  <c r="A241" i="2"/>
  <c r="A249" i="2"/>
  <c r="A257" i="2"/>
  <c r="A265" i="2"/>
  <c r="A109" i="2"/>
  <c r="A119" i="2"/>
  <c r="A129" i="2"/>
  <c r="A138" i="2"/>
  <c r="A146" i="2"/>
  <c r="A154" i="2"/>
  <c r="A162" i="2"/>
  <c r="A170" i="2"/>
  <c r="A178" i="2"/>
  <c r="A186" i="2"/>
  <c r="A195" i="2"/>
  <c r="A203" i="2"/>
  <c r="A211" i="2"/>
  <c r="A219" i="2"/>
  <c r="A235" i="2"/>
  <c r="A251" i="2"/>
  <c r="A267" i="2"/>
  <c r="A111" i="2"/>
  <c r="A121" i="2"/>
  <c r="A132" i="2"/>
  <c r="A140" i="2"/>
  <c r="A148" i="2"/>
  <c r="A156" i="2"/>
  <c r="A164" i="2"/>
  <c r="A172" i="2"/>
  <c r="A180" i="2"/>
  <c r="A189" i="2"/>
  <c r="A197" i="2"/>
  <c r="A205" i="2"/>
  <c r="A213" i="2"/>
  <c r="A221" i="2"/>
  <c r="A229" i="2"/>
  <c r="A237" i="2"/>
  <c r="A245" i="2"/>
  <c r="A253" i="2"/>
  <c r="A261" i="2"/>
  <c r="A269" i="2"/>
  <c r="A104" i="2"/>
  <c r="A115" i="2"/>
  <c r="A124" i="2"/>
  <c r="A134" i="2"/>
  <c r="A142" i="2"/>
  <c r="A150" i="2"/>
  <c r="A158" i="2"/>
  <c r="A166" i="2"/>
  <c r="A174" i="2"/>
  <c r="A182" i="2"/>
  <c r="A191" i="2"/>
  <c r="A199" i="2"/>
  <c r="A207" i="2"/>
  <c r="A215" i="2"/>
  <c r="A223" i="2"/>
  <c r="A231" i="2"/>
  <c r="A239" i="2"/>
  <c r="A247" i="2"/>
  <c r="A255" i="2"/>
  <c r="A263" i="2"/>
  <c r="A271" i="2"/>
  <c r="A227" i="2"/>
  <c r="A243" i="2"/>
  <c r="A259" i="2"/>
  <c r="G241" i="2"/>
  <c r="J8" i="6"/>
  <c r="G141" i="2"/>
  <c r="G57" i="2"/>
  <c r="G23" i="2"/>
  <c r="G129" i="2"/>
  <c r="G95" i="2"/>
  <c r="G94" i="2"/>
  <c r="G84" i="2"/>
  <c r="G33" i="2"/>
  <c r="G24" i="2"/>
  <c r="G11" i="2"/>
  <c r="G28" i="2"/>
  <c r="G26" i="2"/>
  <c r="G17" i="2"/>
  <c r="G13" i="2"/>
  <c r="G44" i="2"/>
  <c r="G7" i="2"/>
  <c r="G25" i="2"/>
  <c r="G20" i="2"/>
  <c r="G16" i="2"/>
  <c r="G12" i="2"/>
  <c r="G46" i="2"/>
  <c r="G42" i="2"/>
  <c r="G38" i="2"/>
  <c r="G34" i="2"/>
  <c r="G52" i="2"/>
  <c r="G56" i="2"/>
  <c r="G135" i="2"/>
  <c r="G131" i="2"/>
  <c r="G124" i="2"/>
  <c r="G119" i="2"/>
  <c r="G115" i="2"/>
  <c r="G110" i="2"/>
  <c r="G105" i="2"/>
  <c r="G99" i="2"/>
  <c r="G89" i="2"/>
  <c r="G85" i="2"/>
  <c r="G79" i="2"/>
  <c r="G74" i="2"/>
  <c r="G67" i="2"/>
  <c r="G63" i="2"/>
  <c r="G267" i="2"/>
  <c r="G263" i="2"/>
  <c r="G259" i="2"/>
  <c r="G255" i="2"/>
  <c r="G251" i="2"/>
  <c r="G247" i="2"/>
  <c r="G243" i="2"/>
  <c r="G237" i="2"/>
  <c r="G233" i="2"/>
  <c r="G229" i="2"/>
  <c r="G225" i="2"/>
  <c r="G221" i="2"/>
  <c r="G217" i="2"/>
  <c r="G213" i="2"/>
  <c r="G209" i="2"/>
  <c r="G205" i="2"/>
  <c r="G201" i="2"/>
  <c r="G197" i="2"/>
  <c r="G193" i="2"/>
  <c r="G189" i="2"/>
  <c r="G184" i="2"/>
  <c r="G180" i="2"/>
  <c r="G176" i="2"/>
  <c r="G172" i="2"/>
  <c r="G168" i="2"/>
  <c r="G164" i="2"/>
  <c r="G160" i="2"/>
  <c r="G156" i="2"/>
  <c r="G152" i="2"/>
  <c r="G148" i="2"/>
  <c r="G144" i="2"/>
  <c r="G15" i="2"/>
  <c r="G37" i="2"/>
  <c r="G53" i="2"/>
  <c r="G134" i="2"/>
  <c r="G122" i="2"/>
  <c r="G104" i="2"/>
  <c r="G88" i="2"/>
  <c r="G77" i="2"/>
  <c r="G70" i="2"/>
  <c r="G62" i="2"/>
  <c r="G262" i="2"/>
  <c r="G254" i="2"/>
  <c r="G246" i="2"/>
  <c r="G240" i="2"/>
  <c r="G232" i="2"/>
  <c r="G224" i="2"/>
  <c r="G216" i="2"/>
  <c r="G208" i="2"/>
  <c r="G200" i="2"/>
  <c r="G192" i="2"/>
  <c r="G183" i="2"/>
  <c r="G175" i="2"/>
  <c r="G167" i="2"/>
  <c r="G163" i="2"/>
  <c r="G151" i="2"/>
  <c r="G143" i="2"/>
  <c r="G27" i="2"/>
  <c r="G22" i="2"/>
  <c r="G18" i="2"/>
  <c r="G14" i="2"/>
  <c r="G9" i="2"/>
  <c r="G45" i="2"/>
  <c r="G40" i="2"/>
  <c r="G36" i="2"/>
  <c r="G50" i="2"/>
  <c r="G54" i="2"/>
  <c r="G137" i="2"/>
  <c r="G133" i="2"/>
  <c r="G127" i="2"/>
  <c r="G121" i="2"/>
  <c r="G117" i="2"/>
  <c r="G112" i="2"/>
  <c r="G107" i="2"/>
  <c r="G103" i="2"/>
  <c r="G92" i="2"/>
  <c r="G87" i="2"/>
  <c r="G81" i="2"/>
  <c r="G76" i="2"/>
  <c r="G72" i="2"/>
  <c r="G69" i="2"/>
  <c r="G65" i="2"/>
  <c r="G265" i="2"/>
  <c r="G261" i="2"/>
  <c r="G257" i="2"/>
  <c r="G253" i="2"/>
  <c r="G249" i="2"/>
  <c r="G245" i="2"/>
  <c r="G239" i="2"/>
  <c r="G235" i="2"/>
  <c r="G231" i="2"/>
  <c r="G227" i="2"/>
  <c r="G223" i="2"/>
  <c r="G219" i="2"/>
  <c r="G215" i="2"/>
  <c r="G211" i="2"/>
  <c r="G207" i="2"/>
  <c r="G203" i="2"/>
  <c r="G199" i="2"/>
  <c r="G195" i="2"/>
  <c r="G191" i="2"/>
  <c r="G186" i="2"/>
  <c r="G182" i="2"/>
  <c r="G178" i="2"/>
  <c r="G174" i="2"/>
  <c r="G170" i="2"/>
  <c r="G166" i="2"/>
  <c r="G162" i="2"/>
  <c r="G158" i="2"/>
  <c r="G154" i="2"/>
  <c r="G150" i="2"/>
  <c r="G146" i="2"/>
  <c r="G142" i="2"/>
  <c r="G19" i="2"/>
  <c r="G10" i="2"/>
  <c r="G41" i="2"/>
  <c r="G32" i="2"/>
  <c r="G128" i="2"/>
  <c r="G118" i="2"/>
  <c r="G109" i="2"/>
  <c r="G97" i="2"/>
  <c r="G83" i="2"/>
  <c r="G73" i="2"/>
  <c r="G66" i="2"/>
  <c r="G266" i="2"/>
  <c r="G258" i="2"/>
  <c r="G250" i="2"/>
  <c r="G236" i="2"/>
  <c r="G228" i="2"/>
  <c r="G220" i="2"/>
  <c r="G212" i="2"/>
  <c r="G204" i="2"/>
  <c r="G196" i="2"/>
  <c r="G188" i="2"/>
  <c r="G179" i="2"/>
  <c r="G171" i="2"/>
  <c r="G159" i="2"/>
  <c r="G155" i="2"/>
  <c r="G147" i="2"/>
  <c r="G21" i="2"/>
  <c r="G8" i="2"/>
  <c r="G39" i="2"/>
  <c r="G35" i="2"/>
  <c r="G51" i="2"/>
  <c r="G55" i="2"/>
  <c r="G136" i="2"/>
  <c r="G132" i="2"/>
  <c r="G125" i="2"/>
  <c r="G120" i="2"/>
  <c r="G116" i="2"/>
  <c r="G111" i="2"/>
  <c r="G106" i="2"/>
  <c r="G101" i="2"/>
  <c r="G91" i="2"/>
  <c r="G86" i="2"/>
  <c r="G80" i="2"/>
  <c r="G75" i="2"/>
  <c r="G71" i="2"/>
  <c r="G68" i="2"/>
  <c r="G64" i="2"/>
  <c r="G268" i="2"/>
  <c r="G264" i="2"/>
  <c r="G260" i="2"/>
  <c r="G256" i="2"/>
  <c r="G252" i="2"/>
  <c r="G248" i="2"/>
  <c r="G244" i="2"/>
  <c r="G238" i="2"/>
  <c r="G234" i="2"/>
  <c r="G230" i="2"/>
  <c r="G226" i="2"/>
  <c r="G222" i="2"/>
  <c r="G218" i="2"/>
  <c r="G214" i="2"/>
  <c r="G210" i="2"/>
  <c r="G206" i="2"/>
  <c r="G202" i="2"/>
  <c r="G198" i="2"/>
  <c r="G194" i="2"/>
  <c r="G190" i="2"/>
  <c r="G185" i="2"/>
  <c r="G181" i="2"/>
  <c r="G177" i="2"/>
  <c r="G173" i="2"/>
  <c r="G169" i="2"/>
  <c r="G165" i="2"/>
  <c r="G161" i="2"/>
  <c r="G157" i="2"/>
  <c r="G153" i="2"/>
  <c r="G149" i="2"/>
  <c r="G145" i="2"/>
  <c r="J7" i="6" l="1"/>
  <c r="M29" i="2" l="1"/>
  <c r="I94" i="9" l="1"/>
  <c r="I90" i="9"/>
  <c r="I79" i="9"/>
  <c r="I81" i="9" s="1"/>
  <c r="I55" i="9"/>
  <c r="I38" i="9"/>
  <c r="I96" i="9" l="1"/>
  <c r="I98" i="9" s="1"/>
  <c r="I40" i="9"/>
  <c r="I42" i="9" s="1"/>
  <c r="I57" i="9" s="1"/>
  <c r="I62" i="9" s="1"/>
  <c r="I66" i="9" s="1"/>
  <c r="M269" i="2" l="1"/>
  <c r="M47" i="2"/>
  <c r="M58" i="2"/>
  <c r="M272" i="2" l="1"/>
  <c r="M59" i="2"/>
  <c r="M45" i="17" l="1"/>
  <c r="M62" i="17" l="1"/>
  <c r="M65" i="17" s="1"/>
  <c r="M53" i="18"/>
  <c r="M56" i="18" s="1"/>
  <c r="M81" i="20" l="1"/>
  <c r="M99" i="20" s="1"/>
  <c r="M81" i="19" l="1"/>
  <c r="M109"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Walgren, Cassandra</author>
  </authors>
  <commentList>
    <comment ref="I98" authorId="0" shapeId="0" xr:uid="{00000000-0006-0000-0B00-000001000000}">
      <text>
        <r>
          <rPr>
            <b/>
            <sz val="9"/>
            <color indexed="81"/>
            <rFont val="Tahoma"/>
            <family val="2"/>
          </rPr>
          <t>Walgren, Cassandra:</t>
        </r>
        <r>
          <rPr>
            <sz val="9"/>
            <color indexed="81"/>
            <rFont val="Tahoma"/>
            <family val="2"/>
          </rPr>
          <t xml:space="preserve">
Should be -0-</t>
        </r>
      </text>
    </comment>
  </commentList>
</comments>
</file>

<file path=xl/sharedStrings.xml><?xml version="1.0" encoding="utf-8"?>
<sst xmlns="http://schemas.openxmlformats.org/spreadsheetml/2006/main" count="6825" uniqueCount="1037">
  <si>
    <t>Assets</t>
  </si>
  <si>
    <t>Liabilities</t>
  </si>
  <si>
    <t>Equity</t>
  </si>
  <si>
    <t>Revenues</t>
  </si>
  <si>
    <t>Fund</t>
  </si>
  <si>
    <t>Loc</t>
  </si>
  <si>
    <t>SRE</t>
  </si>
  <si>
    <t>Program</t>
  </si>
  <si>
    <t>Job Code</t>
  </si>
  <si>
    <t>0000</t>
  </si>
  <si>
    <t>2400</t>
  </si>
  <si>
    <t>0100</t>
  </si>
  <si>
    <t>100</t>
  </si>
  <si>
    <t>200</t>
  </si>
  <si>
    <t>0300</t>
  </si>
  <si>
    <t>500</t>
  </si>
  <si>
    <t>000</t>
  </si>
  <si>
    <t>Accounts Payable</t>
  </si>
  <si>
    <t>7421</t>
  </si>
  <si>
    <t>6770</t>
  </si>
  <si>
    <t>8153</t>
  </si>
  <si>
    <t>7471</t>
  </si>
  <si>
    <t>7461</t>
  </si>
  <si>
    <t>1900</t>
  </si>
  <si>
    <t>0200</t>
  </si>
  <si>
    <t>0400</t>
  </si>
  <si>
    <t>2500</t>
  </si>
  <si>
    <t>0430</t>
  </si>
  <si>
    <t>0513</t>
  </si>
  <si>
    <t>0520</t>
  </si>
  <si>
    <t>0600</t>
  </si>
  <si>
    <t>0640</t>
  </si>
  <si>
    <t>0735</t>
  </si>
  <si>
    <t>0810</t>
  </si>
  <si>
    <t>Source/ Object</t>
  </si>
  <si>
    <t>2200</t>
  </si>
  <si>
    <t>2600</t>
  </si>
  <si>
    <t>4000</t>
  </si>
  <si>
    <t>Payroll Liabilities</t>
  </si>
  <si>
    <t>7481</t>
  </si>
  <si>
    <t>7482</t>
  </si>
  <si>
    <t>NOTE 1</t>
  </si>
  <si>
    <t>Other Current Liabilities</t>
  </si>
  <si>
    <t>7499</t>
  </si>
  <si>
    <t>NOTE 2</t>
  </si>
  <si>
    <t>Accrued Salaries and Benefits</t>
  </si>
  <si>
    <t>8100</t>
  </si>
  <si>
    <t>Cash and Investments</t>
  </si>
  <si>
    <t>8142</t>
  </si>
  <si>
    <t>Account Description</t>
  </si>
  <si>
    <t>Other Current Assets</t>
  </si>
  <si>
    <t>NOTE 4</t>
  </si>
  <si>
    <t>Tuition</t>
  </si>
  <si>
    <t>Earnings on Investments</t>
  </si>
  <si>
    <t>1700</t>
  </si>
  <si>
    <t>Community Services Activities</t>
  </si>
  <si>
    <t>Other Revenue from Local Sources</t>
  </si>
  <si>
    <t>1800</t>
  </si>
  <si>
    <t>1940</t>
  </si>
  <si>
    <t>Instructional Materials Fees</t>
  </si>
  <si>
    <t>Revenue from Intermediate Sources</t>
  </si>
  <si>
    <t>2000</t>
  </si>
  <si>
    <t>3113</t>
  </si>
  <si>
    <t>Charter School Capital Construction Funding</t>
  </si>
  <si>
    <t>OVERVIEW</t>
  </si>
  <si>
    <t>4027</t>
  </si>
  <si>
    <t>4555</t>
  </si>
  <si>
    <t>4010</t>
  </si>
  <si>
    <t>4367</t>
  </si>
  <si>
    <t>3140</t>
  </si>
  <si>
    <t>3150</t>
  </si>
  <si>
    <t>3130</t>
  </si>
  <si>
    <t>3160</t>
  </si>
  <si>
    <t>2220</t>
  </si>
  <si>
    <t>00</t>
  </si>
  <si>
    <t>400</t>
  </si>
  <si>
    <t>600</t>
  </si>
  <si>
    <t>NOTE 6</t>
  </si>
  <si>
    <t>NOTE 7</t>
  </si>
  <si>
    <t>Include Benefit Expenses for Life and Disability Insurance, Federally Mandated Insurance, PERA, Tuition Reimbursement, Health Benefits</t>
  </si>
  <si>
    <t>Employee Salaries: Office/Administrative Support</t>
  </si>
  <si>
    <t>Employee Benefits: Office/Administrative Support</t>
  </si>
  <si>
    <t>NOTE 8</t>
  </si>
  <si>
    <t>Purchased Professional and Technical Services = PP&amp;TS</t>
  </si>
  <si>
    <t>PP&amp;TS; SS, Students</t>
  </si>
  <si>
    <t>PP&amp;TS; SS, Instructional Staff</t>
  </si>
  <si>
    <t>Support Services (Support Program) = SS</t>
  </si>
  <si>
    <t>PP&amp;TS; SS, Educational Library Services</t>
  </si>
  <si>
    <t>PP&amp;TS; SS, School Administration</t>
  </si>
  <si>
    <t>2100</t>
  </si>
  <si>
    <t>PP&amp;TS; SS, Business</t>
  </si>
  <si>
    <t>PP&amp;TS; SS, Operation and Maintenance of Plant Services</t>
  </si>
  <si>
    <t>2800</t>
  </si>
  <si>
    <t>3100</t>
  </si>
  <si>
    <t>Use to Report Expenses, including: Consulting (Education or Other); Bookkeeping Services (non-employee); Fingerprinting, Bank Charges, Professional Services (Legal, Audit, Medical); Technical Services (Data Processing, Graphic Arts, Etc.)</t>
  </si>
  <si>
    <t>0442</t>
  </si>
  <si>
    <t>0500</t>
  </si>
  <si>
    <t>Insurance Premiums</t>
  </si>
  <si>
    <t>0569</t>
  </si>
  <si>
    <t>If Reporting TUITION EXPENSE to BOCES, Colorado Districts, Schools Districts Outside the State, Private Sources, Agencies with CDE-Approved Rates, please contact CSI for more information</t>
  </si>
  <si>
    <t>0580</t>
  </si>
  <si>
    <t>Supplies: Office</t>
  </si>
  <si>
    <t>Property</t>
  </si>
  <si>
    <t>0700</t>
  </si>
  <si>
    <t>Dues and Fees</t>
  </si>
  <si>
    <t>Other Objects</t>
  </si>
  <si>
    <t>0800</t>
  </si>
  <si>
    <t>Include Land and Improvements, Buildings, Purchase of Existing Buildings, New Construction, Major Renovations, Equipment, Vehicles</t>
  </si>
  <si>
    <t>Fees</t>
  </si>
  <si>
    <t>1740</t>
  </si>
  <si>
    <t>Pupil Activities</t>
  </si>
  <si>
    <t>English Language Proficiency Act (E.L.P.A.)</t>
  </si>
  <si>
    <t>Gifted and Talented (E.C.E.A.)</t>
  </si>
  <si>
    <t>State Transportation</t>
  </si>
  <si>
    <t>Title I</t>
  </si>
  <si>
    <t>4365</t>
  </si>
  <si>
    <t>5282</t>
  </si>
  <si>
    <t>Exceptional Child</t>
  </si>
  <si>
    <t>Travel, Registration, and Entrance: Administration</t>
  </si>
  <si>
    <t>Travel, Registration, and Entrance: Teachers</t>
  </si>
  <si>
    <t>Non-Capital Equipment: Support</t>
  </si>
  <si>
    <t>Supplies: Operation and Maintenance of Plant Services</t>
  </si>
  <si>
    <t>Title IIA, Teacher Quality</t>
  </si>
  <si>
    <t>Title III, Language Instruction for Limited-English Proficient and Immigrant Students</t>
  </si>
  <si>
    <t>NOTE 9</t>
  </si>
  <si>
    <t>A</t>
  </si>
  <si>
    <t>B</t>
  </si>
  <si>
    <t>C</t>
  </si>
  <si>
    <t>D</t>
  </si>
  <si>
    <t>PP&amp;TS; SS, Special Education</t>
  </si>
  <si>
    <t>Employee Salaries: Teacher 9-12</t>
  </si>
  <si>
    <t>Employee Salaries: Paraprofessionals 9-12</t>
  </si>
  <si>
    <t>0030</t>
  </si>
  <si>
    <t>Employee Benefits: Paraprofessionals 9-12</t>
  </si>
  <si>
    <t>Contracted Field Trips 9-12</t>
  </si>
  <si>
    <t>Supplies: Instructional 9-12</t>
  </si>
  <si>
    <t>Supplies: Books &amp; Periodicals 9-12</t>
  </si>
  <si>
    <t>Non-Capital Equipment: Instructional 9-12</t>
  </si>
  <si>
    <t>Supplies: Special Education</t>
  </si>
  <si>
    <t>Employee Salaries: Special Education Teacher</t>
  </si>
  <si>
    <t>Employee Benefits: Special Education Teacher</t>
  </si>
  <si>
    <t>5710</t>
  </si>
  <si>
    <t>Repairs and Maintenance Services: Instructional 9-12</t>
  </si>
  <si>
    <t>Rental of Equipment: Instructional 9-12</t>
  </si>
  <si>
    <t>Other Purchased Services: Instructional 9-12</t>
  </si>
  <si>
    <t>Travel, Registration, and Entrance: Instructional 9-12</t>
  </si>
  <si>
    <t>0730</t>
  </si>
  <si>
    <t>Equipment: Instructional 7-8</t>
  </si>
  <si>
    <t>Employee Salaries: Gifted and Talented</t>
  </si>
  <si>
    <t>0070</t>
  </si>
  <si>
    <t>Employee Salaries: Co-Curricular Activities, Athletic, Sport</t>
  </si>
  <si>
    <t>Employee Salaries: Co-Curricular Activities, Non-Athletic</t>
  </si>
  <si>
    <t>Employee Salaries: Support Services, Central</t>
  </si>
  <si>
    <t>300</t>
  </si>
  <si>
    <t>Employee Salaries: Support Services, Instructional Staff</t>
  </si>
  <si>
    <t>Employee Salaries: Support Services, Educational Library Svs.</t>
  </si>
  <si>
    <t>Employee Salaries: Paraprofessionals Community Svs.</t>
  </si>
  <si>
    <t>3300</t>
  </si>
  <si>
    <t>Employee Salaries: Business Svs.</t>
  </si>
  <si>
    <t>Employee Salaries: Operation and Maintenance</t>
  </si>
  <si>
    <t>Employee Salaries: Transportation</t>
  </si>
  <si>
    <t>2700</t>
  </si>
  <si>
    <t>Employee Salaries: Support Services, Students</t>
  </si>
  <si>
    <t>Employee Salaries: Teacher General Integrated Ed.</t>
  </si>
  <si>
    <t>0060</t>
  </si>
  <si>
    <t>Employee Benefits: Teacher 9-12</t>
  </si>
  <si>
    <t>Employee Benefits: Teacher General Integrated Ed.</t>
  </si>
  <si>
    <t>Employee Benefits: Gifted and Talented</t>
  </si>
  <si>
    <t>Employee Benefits: Co-Curricular Activities, Athletic, Sport</t>
  </si>
  <si>
    <t>Employee Benefits: Co-Curricular Activities, Non-Athletic</t>
  </si>
  <si>
    <t>Employee Benefits: Support Services, Students</t>
  </si>
  <si>
    <t>Employee Benefits: Support Services, Instructional Staff</t>
  </si>
  <si>
    <t>Employee Benefits: Support Services, Educational Library Svs.</t>
  </si>
  <si>
    <t>Employee Benefits: Business Svs.</t>
  </si>
  <si>
    <t>Employee Benefits: Support Services, Central</t>
  </si>
  <si>
    <t>Employee Benefits: Paraprofessionals Community Svs.</t>
  </si>
  <si>
    <t>Employee Benefits: Operation and Maintenance</t>
  </si>
  <si>
    <t>Employee Benefits: Transportation</t>
  </si>
  <si>
    <t>Include Salaries for Regular or Temporary Employees, include Overtime, Additional/Extra Duty Pay/Stipends; insert rows and add coding as necessary to supplement template</t>
  </si>
  <si>
    <t>PP&amp;TS; Community Services</t>
  </si>
  <si>
    <t>PP&amp;TS; SS, Gifted and Talented</t>
  </si>
  <si>
    <t>Repairs and Maintenance Services: General Integrated Ed.</t>
  </si>
  <si>
    <t>Other Purchased Services: General Integrated Ed.</t>
  </si>
  <si>
    <t>Rental of Equipment: General Integrated Ed.</t>
  </si>
  <si>
    <t>Contracted Field Trips General Integrated Ed.</t>
  </si>
  <si>
    <t>Travel, Registration, and Entrance: General Integrated Ed.</t>
  </si>
  <si>
    <t>Supplies: Instructional General Integrated Ed.</t>
  </si>
  <si>
    <t>Supplies: Books &amp; Periodicals General Integrated Ed.</t>
  </si>
  <si>
    <t>Repairs and Maintenance Services Transportation</t>
  </si>
  <si>
    <t>Rental of Equipment Transportation</t>
  </si>
  <si>
    <t>Purchased Property Services Operation and Maintenance</t>
  </si>
  <si>
    <t>Purchased Property Services Facility Acquisition/Const.</t>
  </si>
  <si>
    <t>Purchased Property Services Transportation</t>
  </si>
  <si>
    <t>Other Purchased Services Community Services</t>
  </si>
  <si>
    <t>Other Purchased Services Operation and Maintenance</t>
  </si>
  <si>
    <t>Other Purchased Services Transportation</t>
  </si>
  <si>
    <t>Other Purchased Services Support Services, Central</t>
  </si>
  <si>
    <t>Travel, Registration, and Entrance: Transportation</t>
  </si>
  <si>
    <t>Travel, Registration, and Entrance: Business Svs.</t>
  </si>
  <si>
    <t>Other Purchased Services School Administration</t>
  </si>
  <si>
    <t>Rental of Equipment Operation and Maintenance</t>
  </si>
  <si>
    <t>Repairs and Maintenance Services Operation and Maint.</t>
  </si>
  <si>
    <t>Supplies: Business Svs.</t>
  </si>
  <si>
    <t>Supplies: Transportation</t>
  </si>
  <si>
    <t>4954</t>
  </si>
  <si>
    <t>3954</t>
  </si>
  <si>
    <t>ASSETS = LIABILITIES + FUND EQUITY; MUST EQUAL $0 FOR EACH FUND</t>
  </si>
  <si>
    <t>Reserve for TABOR (3% of State Revenues)</t>
  </si>
  <si>
    <t>Charter School Allocation ~ State Equalization</t>
  </si>
  <si>
    <t>Grant #</t>
  </si>
  <si>
    <t>IDEA Part B</t>
  </si>
  <si>
    <t>4553</t>
  </si>
  <si>
    <t>4173</t>
  </si>
  <si>
    <t>IDEA Part B - PreSchool</t>
  </si>
  <si>
    <t xml:space="preserve">Charter School StartUp Grant </t>
  </si>
  <si>
    <t>Federal Nutrition - Lunch</t>
  </si>
  <si>
    <t>Federal Nutrition - Breakfast</t>
  </si>
  <si>
    <t>3164</t>
  </si>
  <si>
    <t>State Start Smart Nutrition</t>
  </si>
  <si>
    <t>3169</t>
  </si>
  <si>
    <t>State K-2 Reduced Lunch</t>
  </si>
  <si>
    <t>Equalization Adjustment per CDE audit findings</t>
  </si>
  <si>
    <t>8199</t>
  </si>
  <si>
    <t>Must include a CDE Grant #</t>
  </si>
  <si>
    <t>State School Counselor</t>
  </si>
  <si>
    <t>3192</t>
  </si>
  <si>
    <t>Employee Salaries: Teacher K - 8</t>
  </si>
  <si>
    <t>0018</t>
  </si>
  <si>
    <t>Employee Salaries: Paraprofessionals K-8</t>
  </si>
  <si>
    <t>Employee Benefits: Teacher K - 8</t>
  </si>
  <si>
    <t>Employee Benefits: Paraprofessionals K-8</t>
  </si>
  <si>
    <t>Repairs and Maintenance Services: Instructional K-8</t>
  </si>
  <si>
    <t>Rental of Equipment: Instructional K-8</t>
  </si>
  <si>
    <t>Contracted Field Trips K-8</t>
  </si>
  <si>
    <t>Travel, Registration, and Entrance: Instructional K-8</t>
  </si>
  <si>
    <t>Tuition K-8</t>
  </si>
  <si>
    <t>Tuition 9-12</t>
  </si>
  <si>
    <t>Other Purchased Services: Instructional K-8</t>
  </si>
  <si>
    <t>Supplies: Instructional K-8</t>
  </si>
  <si>
    <t>Supplies: Books &amp; Periodicals K-8</t>
  </si>
  <si>
    <t>Equipment: Instructional K-8</t>
  </si>
  <si>
    <t>Non-Capital Equipment: Instructional K-8</t>
  </si>
  <si>
    <t>Transportation Adjustment per CDE audit findings</t>
  </si>
  <si>
    <t>3% Administrative Purchased Services (CSI Withholding): indicate amount withheld by Charter School Institute</t>
  </si>
  <si>
    <t>1310</t>
  </si>
  <si>
    <t>1% Administrative Purchased Services (CDE Withholding): indicate amount withheld by CDE</t>
  </si>
  <si>
    <t>Comments</t>
  </si>
  <si>
    <t>Adminstrative Purchased Services (CSI Loan Program)</t>
  </si>
  <si>
    <t>Federal Nutrititon -Summer Food Service Program</t>
  </si>
  <si>
    <t>Federal Nutrtition-Fresh Fruit and Vegetable</t>
  </si>
  <si>
    <t>4582</t>
  </si>
  <si>
    <t>4559</t>
  </si>
  <si>
    <t>Federal Nutrition-Fresh Fruits and Vegetables</t>
  </si>
  <si>
    <t>Federal Nutrition-Summer Food Service Program</t>
  </si>
  <si>
    <t>Federal Nutrition-After School Snack Program</t>
  </si>
  <si>
    <t>Employee Salaries: Teacher Preschool</t>
  </si>
  <si>
    <t>0040</t>
  </si>
  <si>
    <t>Employee Benefits: Teacher K - 8 ECEA</t>
  </si>
  <si>
    <t>Rental of Facility</t>
  </si>
  <si>
    <t>0441</t>
  </si>
  <si>
    <t>Non-Capital Equipment: Nutritional Services</t>
  </si>
  <si>
    <t>Grants Accounts Receivable - IDEA</t>
  </si>
  <si>
    <t>Grants Accounts Receivable - Title 1</t>
  </si>
  <si>
    <t>Grants Accounts Receivable - IIA</t>
  </si>
  <si>
    <t>1920</t>
  </si>
  <si>
    <t>0597</t>
  </si>
  <si>
    <t>Due from Other Funds</t>
  </si>
  <si>
    <t>8132</t>
  </si>
  <si>
    <t>Due to Other Funds</t>
  </si>
  <si>
    <t>7402</t>
  </si>
  <si>
    <t>8111</t>
  </si>
  <si>
    <t>District</t>
  </si>
  <si>
    <t>1000</t>
  </si>
  <si>
    <t>52XX</t>
  </si>
  <si>
    <t>State Transportation (Optional)</t>
  </si>
  <si>
    <t>Exceptional Child Education Act (ECEA)</t>
  </si>
  <si>
    <t>Admin Unit</t>
  </si>
  <si>
    <t>School Code</t>
  </si>
  <si>
    <t>Proj/ Grant</t>
  </si>
  <si>
    <t>0090</t>
  </si>
  <si>
    <t>Interest on debt</t>
  </si>
  <si>
    <t>5100</t>
  </si>
  <si>
    <t>Accounts Receivable</t>
  </si>
  <si>
    <t>6721</t>
  </si>
  <si>
    <t>6723</t>
  </si>
  <si>
    <t>6710</t>
  </si>
  <si>
    <t>Restricted Fund Balance</t>
  </si>
  <si>
    <t>Non-spendable Fund Balance</t>
  </si>
  <si>
    <t>6720</t>
  </si>
  <si>
    <t>District Emergency Reserve-Letter of Credit or Real Estate</t>
  </si>
  <si>
    <t>Committed Fund Balance</t>
  </si>
  <si>
    <t>6750</t>
  </si>
  <si>
    <t>Assigned Fund Balance</t>
  </si>
  <si>
    <t>6760</t>
  </si>
  <si>
    <t>Investments</t>
  </si>
  <si>
    <t>1500</t>
  </si>
  <si>
    <t>Contributions/donations from Private Sources</t>
  </si>
  <si>
    <t>4956</t>
  </si>
  <si>
    <t>3956</t>
  </si>
  <si>
    <t>Employee Salaries: School Administration</t>
  </si>
  <si>
    <t>Employee Benefits: School Administration</t>
  </si>
  <si>
    <t>0630</t>
  </si>
  <si>
    <t>0830</t>
  </si>
  <si>
    <t>Redemption of Principal</t>
  </si>
  <si>
    <t>Gross PPR Revenue: Include withholding amounts by CDE, CSI and intercept payments</t>
  </si>
  <si>
    <t>Included for Completion are the Following Worksheets:</t>
  </si>
  <si>
    <t>0399</t>
  </si>
  <si>
    <t>NOTE 3</t>
  </si>
  <si>
    <t>NOTE 5</t>
  </si>
  <si>
    <t>Consult the Chart of Accounts for detailed information addressing what accounts to post Assets, Liabilities, Revenue or Expenditures.  A great resource is Chart of Accounts Appendix A for required reporting levels.</t>
  </si>
  <si>
    <t>Grants Accounts Receivable - Charter Start Up</t>
  </si>
  <si>
    <t>Prepaid Expenditure</t>
  </si>
  <si>
    <t>8181</t>
  </si>
  <si>
    <t>At-Risk Supplemental Funding</t>
  </si>
  <si>
    <t>3115</t>
  </si>
  <si>
    <t>At-Risk Supplemental Aid</t>
  </si>
  <si>
    <t>Post-Secondary Tuition</t>
  </si>
  <si>
    <t>0050</t>
  </si>
  <si>
    <t xml:space="preserve">Food Service Program </t>
  </si>
  <si>
    <t>SCHOOL NAME:</t>
  </si>
  <si>
    <t>School Food Authority - Charter School Institute</t>
  </si>
  <si>
    <t>Detailed Trial Balance Information</t>
  </si>
  <si>
    <t>COA Coding</t>
  </si>
  <si>
    <t xml:space="preserve">Codes for crosswalk/ADE file: </t>
  </si>
  <si>
    <t>Income Statement:</t>
  </si>
  <si>
    <t>Source: Grant</t>
  </si>
  <si>
    <t>Operating Revenues:</t>
  </si>
  <si>
    <t>(1)</t>
  </si>
  <si>
    <t>Food Sales - Students Lunch</t>
  </si>
  <si>
    <t>(2)</t>
  </si>
  <si>
    <t>Food Sales - Adults Lunch</t>
  </si>
  <si>
    <t>(3)</t>
  </si>
  <si>
    <t>Food Sales - Students Breakfast</t>
  </si>
  <si>
    <t>(4)</t>
  </si>
  <si>
    <t>Food Sales - Adults Breakfast</t>
  </si>
  <si>
    <t>(5)</t>
  </si>
  <si>
    <t>Other Revenues</t>
  </si>
  <si>
    <t>(6)</t>
  </si>
  <si>
    <t>Miscellaneous Revenues</t>
  </si>
  <si>
    <t>Total Operating Revenues</t>
  </si>
  <si>
    <t>Object: Job Class</t>
  </si>
  <si>
    <t>Operating Expenses:</t>
  </si>
  <si>
    <t>(7)</t>
  </si>
  <si>
    <t>0100:  600</t>
  </si>
  <si>
    <t>Salaries</t>
  </si>
  <si>
    <t>(8)</t>
  </si>
  <si>
    <t>0200:  600</t>
  </si>
  <si>
    <t>Employee Benefits</t>
  </si>
  <si>
    <t>(9)</t>
  </si>
  <si>
    <t>Purchased Services</t>
  </si>
  <si>
    <t>(10)</t>
  </si>
  <si>
    <t>0572</t>
  </si>
  <si>
    <t>Food Service Fixed Fee Contract Services</t>
  </si>
  <si>
    <t>(11)</t>
  </si>
  <si>
    <t>Food - Lunch</t>
  </si>
  <si>
    <t>(12)</t>
  </si>
  <si>
    <t>Food - Breakfast</t>
  </si>
  <si>
    <t>(13)</t>
  </si>
  <si>
    <t>0632</t>
  </si>
  <si>
    <t>Commodity Fees</t>
  </si>
  <si>
    <t>(14)</t>
  </si>
  <si>
    <t>0633</t>
  </si>
  <si>
    <t>Commodities</t>
  </si>
  <si>
    <t>(15)</t>
  </si>
  <si>
    <t>Other Operating Expenses</t>
  </si>
  <si>
    <t>(16)</t>
  </si>
  <si>
    <t>0740</t>
  </si>
  <si>
    <t>Depreciation</t>
  </si>
  <si>
    <t>(17)</t>
  </si>
  <si>
    <t>06XX</t>
  </si>
  <si>
    <t>Miscellaneous</t>
  </si>
  <si>
    <t>Total Operating Expenditures excluding CSI Admin Fees</t>
  </si>
  <si>
    <t>11.XXX.00.3100.0596.000.0000</t>
  </si>
  <si>
    <t>(18)</t>
  </si>
  <si>
    <t>0596:  4555 Grant</t>
  </si>
  <si>
    <t>CSI Admin Fees Lunch</t>
  </si>
  <si>
    <t>11.XXX.00.3100.0596.000.4555</t>
  </si>
  <si>
    <t>(19)</t>
  </si>
  <si>
    <t>0596:  4553 Grant</t>
  </si>
  <si>
    <t>CSI Admin Fees Breakfast</t>
  </si>
  <si>
    <t>11.XXX.00.3100.0596.000.4553</t>
  </si>
  <si>
    <t>(20)</t>
  </si>
  <si>
    <t>0596:  4559 Grant</t>
  </si>
  <si>
    <t>CSI Admin Fees Summer Lunch</t>
  </si>
  <si>
    <t>11.XXX.00.3100.0596.000.4559</t>
  </si>
  <si>
    <t>Total CSI Admin Fees</t>
  </si>
  <si>
    <t>Total Operating Expenses</t>
  </si>
  <si>
    <t>Operating Income (Loss)</t>
  </si>
  <si>
    <t>(21)</t>
  </si>
  <si>
    <t>Non-Operating Revenues (Expenses)</t>
  </si>
  <si>
    <t>(22)</t>
  </si>
  <si>
    <t>National School Lunch Reimbursement</t>
  </si>
  <si>
    <t>(23)</t>
  </si>
  <si>
    <t>School Breakfast Reimbursement</t>
  </si>
  <si>
    <t>(24)</t>
  </si>
  <si>
    <t>Summer Lunch Reimbursement</t>
  </si>
  <si>
    <t>(25)</t>
  </si>
  <si>
    <t>Fresh Fruit &amp; Vegetable Reimbursement</t>
  </si>
  <si>
    <t>(26)</t>
  </si>
  <si>
    <t>Smart Start Reimbursement</t>
  </si>
  <si>
    <t>(27)</t>
  </si>
  <si>
    <t>PK-2 Reduced Reimbursement</t>
  </si>
  <si>
    <t>(28)</t>
  </si>
  <si>
    <t>4010:  4555</t>
  </si>
  <si>
    <t>Commodities Received</t>
  </si>
  <si>
    <t>11.XXX.00.0000.4010.000.4555</t>
  </si>
  <si>
    <t>(29)</t>
  </si>
  <si>
    <t>Interest Income</t>
  </si>
  <si>
    <t>11.XXX.00.0000.1500.000.0000</t>
  </si>
  <si>
    <t>Total Non-Operating revenues (expenses)</t>
  </si>
  <si>
    <t>Income (Loss) Before Other Items</t>
  </si>
  <si>
    <t>(30)</t>
  </si>
  <si>
    <t>Capital Contributions</t>
  </si>
  <si>
    <t>(31)</t>
  </si>
  <si>
    <t>Net Income (Loss)</t>
  </si>
  <si>
    <t>Net Assets at Beginning of Year</t>
  </si>
  <si>
    <t>Net Assets at End of Year</t>
  </si>
  <si>
    <t>Statement of Net Assets:</t>
  </si>
  <si>
    <t>Balance Sheet:</t>
  </si>
  <si>
    <t>Assets:</t>
  </si>
  <si>
    <t>Current Assets:</t>
  </si>
  <si>
    <t>(32)</t>
  </si>
  <si>
    <t>Cash</t>
  </si>
  <si>
    <t>11.XXX.00.0000.8100.000.0000</t>
  </si>
  <si>
    <t>(33)</t>
  </si>
  <si>
    <t>Accounts Receivable - Sales</t>
  </si>
  <si>
    <t>11.XXX.00.0000.8153.000.0000</t>
  </si>
  <si>
    <t>(34)</t>
  </si>
  <si>
    <t>8142:  4555</t>
  </si>
  <si>
    <t>Accounts Receivable - SFA (Lunch)</t>
  </si>
  <si>
    <t>11.XXX.00.0000.8142.000.4555</t>
  </si>
  <si>
    <t>(35)</t>
  </si>
  <si>
    <t>8142:  4553</t>
  </si>
  <si>
    <t>Accounts Receivable - SFA (Breakfast)</t>
  </si>
  <si>
    <t>11.XXX.00.0000.8142.000.4553</t>
  </si>
  <si>
    <t>(36)</t>
  </si>
  <si>
    <t>8142:  3164</t>
  </si>
  <si>
    <t>Accounts Receivable - SFA (Smart Start)</t>
  </si>
  <si>
    <t>11.XXX.00.0000.8142.000.3164</t>
  </si>
  <si>
    <t>(37)</t>
  </si>
  <si>
    <t>8142:  3169</t>
  </si>
  <si>
    <t>Accounts Receivable - SFA (PK-2 Reduced)</t>
  </si>
  <si>
    <t>11.XXX.00.0000.8142.000.3169</t>
  </si>
  <si>
    <t>(38)</t>
  </si>
  <si>
    <t>11.XXX.00.0000.8199.000.0000</t>
  </si>
  <si>
    <t>Total Current Assets</t>
  </si>
  <si>
    <t>Total Assets</t>
  </si>
  <si>
    <t>Liabilities:</t>
  </si>
  <si>
    <t>Current Liabilities:</t>
  </si>
  <si>
    <t>(39)</t>
  </si>
  <si>
    <t>11.XXX.00.0000.7421.000.0000</t>
  </si>
  <si>
    <t>(40)</t>
  </si>
  <si>
    <t>11.XXX.00.0000.7461.000.0000</t>
  </si>
  <si>
    <t>(41)</t>
  </si>
  <si>
    <t>7472</t>
  </si>
  <si>
    <t>Compensated Absences</t>
  </si>
  <si>
    <t>11.XXX.00.0000.7472.000.0000</t>
  </si>
  <si>
    <t>(42)</t>
  </si>
  <si>
    <t>Deferred Revenue - Sales</t>
  </si>
  <si>
    <t>11.XXX.00.0000.7481.000.0000</t>
  </si>
  <si>
    <t>(43)</t>
  </si>
  <si>
    <t>11.XXX.00.0000.7499.000.0000</t>
  </si>
  <si>
    <t>Total Current Liabilities</t>
  </si>
  <si>
    <t>Fund Balance</t>
  </si>
  <si>
    <t>(44)</t>
  </si>
  <si>
    <t>Total Net Assets</t>
  </si>
  <si>
    <t>Total Liabilities and Net Assets</t>
  </si>
  <si>
    <t>**Use this code if you are paying a food service provider per contract.</t>
  </si>
  <si>
    <t>**</t>
  </si>
  <si>
    <t>11.XXX.00.0000.4956.000.4555</t>
  </si>
  <si>
    <t>11.XXX.00.0000.4956.000.4553</t>
  </si>
  <si>
    <t>11.XXX.00.0000.4956.000.4559</t>
  </si>
  <si>
    <t>11.XXX.00.0000.4956.000.4582</t>
  </si>
  <si>
    <t>11.XXX.00.0000.3956.000.3164</t>
  </si>
  <si>
    <t>11.XXX.00.0000.3956.000.3169</t>
  </si>
  <si>
    <t>Food Service Miscellaneous Revenue</t>
  </si>
  <si>
    <t>Food Service General Fund Subsidy</t>
  </si>
  <si>
    <t>After School Snack Program</t>
  </si>
  <si>
    <t>Federal Nutrition-Commodities Revenue</t>
  </si>
  <si>
    <t>Food Service Investment Earnings</t>
  </si>
  <si>
    <t>0596</t>
  </si>
  <si>
    <t>Food Service Operating Expenditures</t>
  </si>
  <si>
    <t>Food Service CSI Admin Fees Breakfast</t>
  </si>
  <si>
    <t>Food Service CSI Admin Fees Summer Lunch</t>
  </si>
  <si>
    <t>Food Service CSI Admin Fees Lunch</t>
  </si>
  <si>
    <t>Food Service Student Lunch Collections</t>
  </si>
  <si>
    <t>Food Service Student Breakfast Collections</t>
  </si>
  <si>
    <t>Food Service Adult Meal Collections</t>
  </si>
  <si>
    <t>1500:  0000</t>
  </si>
  <si>
    <t>5900:  0000</t>
  </si>
  <si>
    <t>1900:  0000</t>
  </si>
  <si>
    <t>1621:  0000</t>
  </si>
  <si>
    <t>1622:  0000</t>
  </si>
  <si>
    <t>1690:  0000</t>
  </si>
  <si>
    <t>(45)</t>
  </si>
  <si>
    <t>Grants Accounts Receivable - NSLunch</t>
  </si>
  <si>
    <t>Grants Accounts Receivable - NSBreakfast</t>
  </si>
  <si>
    <t>Food Service Accounts Receivable</t>
  </si>
  <si>
    <t>Food Service Cash</t>
  </si>
  <si>
    <t>Food Service Other Current Assets</t>
  </si>
  <si>
    <t>8142:  4559</t>
  </si>
  <si>
    <t>(46)</t>
  </si>
  <si>
    <t>Accounts Receivable - SFA (Summer Lunch)</t>
  </si>
  <si>
    <t>11.XXX.00.0000.8142.000.4559</t>
  </si>
  <si>
    <t>Food Service Accounts Payable</t>
  </si>
  <si>
    <t>Food Service Accrued Salaries and Benefits</t>
  </si>
  <si>
    <t>Food Service Other Current Liabilities</t>
  </si>
  <si>
    <t>Grants Accounts Receivable - Smart Start</t>
  </si>
  <si>
    <t>Grants Accts Receivable - PK-2 Reduced Lunch</t>
  </si>
  <si>
    <t>1900:  4555</t>
  </si>
  <si>
    <t>Food Service Other Revenues</t>
  </si>
  <si>
    <t>Food Service - Capital Contributions</t>
  </si>
  <si>
    <t>5900</t>
  </si>
  <si>
    <t>NOTE 10</t>
  </si>
  <si>
    <t>Race to the TOP</t>
  </si>
  <si>
    <t>E</t>
  </si>
  <si>
    <t>Food Service</t>
  </si>
  <si>
    <t>Please complete this tab is you participated in the Federal Nutrition Program.  The amounts need to</t>
  </si>
  <si>
    <t>All operating costs will use this code on the crosswalk/ADE file.</t>
  </si>
  <si>
    <t>Should be zero</t>
  </si>
  <si>
    <t>Total Assets should equal Total Liabilities and Net Assets</t>
  </si>
  <si>
    <t>be entered on this tab and they will link to the Data Input tab.  Be sure to enter your school's name in the blue highlighted box at the top.</t>
  </si>
  <si>
    <t>0595</t>
  </si>
  <si>
    <t>Title I - Set Aside for PPC</t>
  </si>
  <si>
    <t>9208</t>
  </si>
  <si>
    <t>9211</t>
  </si>
  <si>
    <t>PP&amp;TS; SS, Instructional Staff-PPC Title I SA</t>
  </si>
  <si>
    <t>Supplies: Materials for Parent Activities Title I SA</t>
  </si>
  <si>
    <t>Student Activities Revenue</t>
  </si>
  <si>
    <t>Student Activities Expenditures</t>
  </si>
  <si>
    <t>Unassigned Fund Balance (Include Student Activity Deposits)</t>
  </si>
  <si>
    <t>1956</t>
  </si>
  <si>
    <t>4000:  4555</t>
  </si>
  <si>
    <t>4000:  4553</t>
  </si>
  <si>
    <t>4000:  4559</t>
  </si>
  <si>
    <t>4000:  4582</t>
  </si>
  <si>
    <t>3000:  3164</t>
  </si>
  <si>
    <t>3000:  3169</t>
  </si>
  <si>
    <t>11.XXX.00.0000.1956.000.4555</t>
  </si>
  <si>
    <t>11.XXX.00.0000.1956.000.0000</t>
  </si>
  <si>
    <t>11.XXX.00.0000.1956.000.4553</t>
  </si>
  <si>
    <t>11.XXX.00.0000.5900.000.0000</t>
  </si>
  <si>
    <t>Title I - Set Aside for Parental Activites School</t>
  </si>
  <si>
    <t>9202</t>
  </si>
  <si>
    <t>Title I - Set Aside for Eligible Homeless Students</t>
  </si>
  <si>
    <t>Combine all food service operating expenditures on one line - show break out on "Food Service" Tab.</t>
  </si>
  <si>
    <t>Subsidy from General Fund or other entities</t>
  </si>
  <si>
    <t>READ Act</t>
  </si>
  <si>
    <t>Total</t>
  </si>
  <si>
    <t>Expenditures</t>
  </si>
  <si>
    <t>Data Pipeline Amount</t>
  </si>
  <si>
    <t>Transfers-Change "XX" to corresponding fund</t>
  </si>
  <si>
    <t>NOTES</t>
  </si>
  <si>
    <t>DP Amount</t>
  </si>
  <si>
    <t>Title I - Set Aside for SES</t>
  </si>
  <si>
    <t>9210</t>
  </si>
  <si>
    <t>1625:  0000</t>
  </si>
  <si>
    <t>1626:  0000</t>
  </si>
  <si>
    <t>1612:  4553</t>
  </si>
  <si>
    <t>1611:  4555</t>
  </si>
  <si>
    <t>Food Sales - Students A La Carte</t>
  </si>
  <si>
    <t>Food Sales - Adults A La Carte</t>
  </si>
  <si>
    <t>Unearned Revenues</t>
  </si>
  <si>
    <t>Grants Unearned Revenues - Title I</t>
  </si>
  <si>
    <t>Food Service Unearned Revenues - Sales</t>
  </si>
  <si>
    <t>Deferred Inflows of Resources</t>
  </si>
  <si>
    <t>11</t>
  </si>
  <si>
    <t>7800</t>
  </si>
  <si>
    <t>Deferred outflows of resources</t>
  </si>
  <si>
    <t>8800</t>
  </si>
  <si>
    <t>Deposits</t>
  </si>
  <si>
    <t>8191</t>
  </si>
  <si>
    <t>Interest Payable</t>
  </si>
  <si>
    <t>7455</t>
  </si>
  <si>
    <t>Charter School Allocation ~ CPP/Ecare</t>
  </si>
  <si>
    <t>5810</t>
  </si>
  <si>
    <t>3141</t>
  </si>
  <si>
    <t>Employee Salaries: Teacher Preschool CPP/Ecare</t>
  </si>
  <si>
    <t>School Allocation CPP/Ecare</t>
  </si>
  <si>
    <t>Gifted and Talented Universal Screening Grant</t>
  </si>
  <si>
    <t>3228</t>
  </si>
  <si>
    <t>Grant Checks</t>
  </si>
  <si>
    <t>Food Service Grant Codes</t>
  </si>
  <si>
    <t>5579</t>
  </si>
  <si>
    <t>State Matching Child Nutrition</t>
  </si>
  <si>
    <t>3161</t>
  </si>
  <si>
    <t>Library Grant</t>
  </si>
  <si>
    <t>3207</t>
  </si>
  <si>
    <t>3210</t>
  </si>
  <si>
    <t>School Health Professional Grant</t>
  </si>
  <si>
    <t>3218</t>
  </si>
  <si>
    <t>3235</t>
  </si>
  <si>
    <t>Additional At-Risk Funding</t>
  </si>
  <si>
    <t>Perkins Vocational Education Grant</t>
  </si>
  <si>
    <t>4048</t>
  </si>
  <si>
    <t>Title I- Connect for Success</t>
  </si>
  <si>
    <t>5010</t>
  </si>
  <si>
    <t>5287</t>
  </si>
  <si>
    <t>21st Century Grant</t>
  </si>
  <si>
    <t>21st Century</t>
  </si>
  <si>
    <t>5360</t>
  </si>
  <si>
    <t>Pathways Grant</t>
  </si>
  <si>
    <t>5412</t>
  </si>
  <si>
    <t>EARRS Grant</t>
  </si>
  <si>
    <t>3183</t>
  </si>
  <si>
    <t>RICARDO FLORES MAGON ACADEMY</t>
  </si>
  <si>
    <t>GLOBAL VILLAGE ACADEMY-COLORADO SPRINGS</t>
  </si>
  <si>
    <t>GLOBAL VILLAGE ACADEMY-FORT COLLINS</t>
  </si>
  <si>
    <t>JAMES IRWIN CHARTER ACADEMY</t>
  </si>
  <si>
    <t>MONTESSORI DEL MUNDO</t>
  </si>
  <si>
    <t>MOUNTAIN SONG COMMUNITY SCHOOL</t>
  </si>
  <si>
    <t>TWO RIVERS CHARTER SCHOOL</t>
  </si>
  <si>
    <t>MOUNTAIN MIDDLE SCHOOL</t>
  </si>
  <si>
    <t>COLORADO SPRINGS EARLY COLLEGES</t>
  </si>
  <si>
    <t>ANIMAS HIGH SCHOOL</t>
  </si>
  <si>
    <t>0075</t>
  </si>
  <si>
    <t>NEW AMERICA SCHOOL - LOWRY</t>
  </si>
  <si>
    <t>NEW LEGACY CHARTER HIGH SCHOOL</t>
  </si>
  <si>
    <t>COLORADO SPRINGS CHARTER ACADEMY</t>
  </si>
  <si>
    <t>ROSS MONTESSORI SCHOOL</t>
  </si>
  <si>
    <t>0657</t>
  </si>
  <si>
    <t>THE ACADEMY AT HIGH POINT</t>
  </si>
  <si>
    <t>0655</t>
  </si>
  <si>
    <t>STONE CREEK ELEMENTARY</t>
  </si>
  <si>
    <t>0653</t>
  </si>
  <si>
    <t>PIKES PEAK PREP</t>
  </si>
  <si>
    <t>CAPROCK ACADEMY</t>
  </si>
  <si>
    <t>THOMAS MACLAREN STATE CHARTER SCHOOL</t>
  </si>
  <si>
    <t>FRONTIER CHARTER ACADEMY</t>
  </si>
  <si>
    <t>0035</t>
  </si>
  <si>
    <t>YOUTH AND FAMILY ACADEMY</t>
  </si>
  <si>
    <t>0015</t>
  </si>
  <si>
    <t>Location Codes</t>
  </si>
  <si>
    <t>CDE School Codes</t>
  </si>
  <si>
    <t>School Name</t>
  </si>
  <si>
    <t>COMMUNITY LEADERSHIP ACADEMY</t>
  </si>
  <si>
    <t>8141</t>
  </si>
  <si>
    <t>Intergovernmental Receivable</t>
  </si>
  <si>
    <t>7411</t>
  </si>
  <si>
    <t>Intergovernmental payable</t>
  </si>
  <si>
    <t>ELPA Professional Development</t>
  </si>
  <si>
    <t>3139</t>
  </si>
  <si>
    <t>National Board Certifies Educators</t>
  </si>
  <si>
    <t>School Health Professional Grant Program</t>
  </si>
  <si>
    <t>Nat'l School Lunch Equipment Assistance</t>
  </si>
  <si>
    <t>8171</t>
  </si>
  <si>
    <t>Food Service Inventories</t>
  </si>
  <si>
    <t>Net Increase/(Decrease)</t>
  </si>
  <si>
    <t>Revenues Less Expenditures</t>
  </si>
  <si>
    <t>Location</t>
  </si>
  <si>
    <t>School Code(s)</t>
  </si>
  <si>
    <t>Elementary</t>
  </si>
  <si>
    <t>Middle</t>
  </si>
  <si>
    <t>High</t>
  </si>
  <si>
    <t>Elem</t>
  </si>
  <si>
    <t>Single Code</t>
  </si>
  <si>
    <t>&lt;Choose School Name&gt;</t>
  </si>
  <si>
    <t>6880</t>
  </si>
  <si>
    <t>Prior Period Adjustment</t>
  </si>
  <si>
    <t>GRANT SUMMARY</t>
  </si>
  <si>
    <t>(47)</t>
  </si>
  <si>
    <t>revenues, a subsidy transfer from the General Fund is required.  If revenues exceed</t>
  </si>
  <si>
    <t>expenditures, additional expenditures should be charged to food service by allocating</t>
  </si>
  <si>
    <t>appriopriate lines can be added to this spreadsheet as needed.</t>
  </si>
  <si>
    <t>**WARNING**Schools participating in a Food Service program should never have</t>
  </si>
  <si>
    <t>fund balance related to food service unless it is an SFA.  If the expenditures exceed</t>
  </si>
  <si>
    <t>insurance costs, building space costs, utilities, trash, or other allowable costs.  The</t>
  </si>
  <si>
    <t>FY2015-16</t>
  </si>
  <si>
    <t>Data Input-Fund XX</t>
  </si>
  <si>
    <t>Grant Summary</t>
  </si>
  <si>
    <t>Amounts are pulled from Data Input tabs to verify that revenues equal expenditures or expenditures</t>
  </si>
  <si>
    <t>School Codes</t>
  </si>
  <si>
    <t xml:space="preserve">A list of school codes for all CSI schools.  </t>
  </si>
  <si>
    <t>Gross PPR Revenue: Include withholding amounts by CDE, CSI, intercept payments and rescissions.</t>
  </si>
  <si>
    <t>Include Salaries for Regular or Temporary Employees, include Overtime, Additional/Extra Duty Pay/Stipends; insert rows and add coding as necessary to the template</t>
  </si>
  <si>
    <t>Grant deferred Inflows of Resources</t>
  </si>
  <si>
    <t>7801</t>
  </si>
  <si>
    <t>PP&amp;TS; SS, Special Education IDEA</t>
  </si>
  <si>
    <t>PP&amp;TS; SS, Title I</t>
  </si>
  <si>
    <t>PP&amp;TS; SS, Title I Set Aside Homeless</t>
  </si>
  <si>
    <t>0010</t>
  </si>
  <si>
    <t>Supplies: Instructional Elementary</t>
  </si>
  <si>
    <t>Supplies: Students</t>
  </si>
  <si>
    <t>Supplies: Professional Development</t>
  </si>
  <si>
    <t>2210</t>
  </si>
  <si>
    <t>Supplies: Instructional Staff</t>
  </si>
  <si>
    <t>PP&amp;TS; SS, Title I Set Aside</t>
  </si>
  <si>
    <t>Travel, Registration, and Entrance: Prof Development</t>
  </si>
  <si>
    <t>Supplies: Instructional Other</t>
  </si>
  <si>
    <t>Supplies: Books &amp; Periodicals Elementary</t>
  </si>
  <si>
    <t>Other Purchased Services Special Ed</t>
  </si>
  <si>
    <t>PP&amp;TS; SS, Title III</t>
  </si>
  <si>
    <t>PP&amp;TS; SS, Central Admin</t>
  </si>
  <si>
    <t>Other Purchased Services Student Support</t>
  </si>
  <si>
    <t>Travel, Registration, and Entrance: Student Support</t>
  </si>
  <si>
    <t>Supplies: School Admin</t>
  </si>
  <si>
    <t>Supplies: Maintenance &amp; Operations</t>
  </si>
  <si>
    <t>Supplies: Central Admin</t>
  </si>
  <si>
    <t>Equipment: Central Admin</t>
  </si>
  <si>
    <t>0020</t>
  </si>
  <si>
    <t>Supplies: Business Admin</t>
  </si>
  <si>
    <t>Dues &amp; Fees:  School Admin</t>
  </si>
  <si>
    <t>Employee Salaries: Paraprofessional K - 8</t>
  </si>
  <si>
    <t>Employee Salaries: Teacher Elementary</t>
  </si>
  <si>
    <t>Employee Salaries: Paraprofessional Elementary</t>
  </si>
  <si>
    <t>Employee Salaries: Paraprofessional 9-12</t>
  </si>
  <si>
    <t>Employee Benefits: Teacher Elementary</t>
  </si>
  <si>
    <t>Employee Benefits: Paraprofessional Elementary</t>
  </si>
  <si>
    <t>Employee Benefits: Paraprofessional 9-12</t>
  </si>
  <si>
    <t>Employee Salaries: General Integrated Ed</t>
  </si>
  <si>
    <t>Employee Benefits: Office/Administrative Admin</t>
  </si>
  <si>
    <t>Employee Salaries: Office/Administrative Admin</t>
  </si>
  <si>
    <t>Food Service Commodities Expenditure Lunch</t>
  </si>
  <si>
    <t>Food Service Commodities Expenditure Breakfast</t>
  </si>
  <si>
    <t>Other Purchased Services Business</t>
  </si>
  <si>
    <t>Property:  Other Purchased Services</t>
  </si>
  <si>
    <t xml:space="preserve">Debt Service:  Interest </t>
  </si>
  <si>
    <t>Debt Service:  Principal</t>
  </si>
  <si>
    <t>Debt Service:  Purchased Services</t>
  </si>
  <si>
    <t>Sites</t>
  </si>
  <si>
    <t>8211</t>
  </si>
  <si>
    <t>Buildings and Building Improvements</t>
  </si>
  <si>
    <t>8231</t>
  </si>
  <si>
    <t>8232</t>
  </si>
  <si>
    <t>Accumulated Depreciation Bldgs/Bldg Improvements</t>
  </si>
  <si>
    <t>Machinery and Equipment</t>
  </si>
  <si>
    <t>8241</t>
  </si>
  <si>
    <t>Accumulated Depreciation Machinery/Equipment</t>
  </si>
  <si>
    <t>8242</t>
  </si>
  <si>
    <t>7451</t>
  </si>
  <si>
    <t>7521</t>
  </si>
  <si>
    <t>7531</t>
  </si>
  <si>
    <t>LT Loans Payable</t>
  </si>
  <si>
    <t>LT Lease Obligations</t>
  </si>
  <si>
    <t>6790</t>
  </si>
  <si>
    <t>Net Investment in Capital Assets</t>
  </si>
  <si>
    <t>Restricted Net Position</t>
  </si>
  <si>
    <t>6791</t>
  </si>
  <si>
    <t>Unrestricted Net Position</t>
  </si>
  <si>
    <t>6792</t>
  </si>
  <si>
    <t>1979</t>
  </si>
  <si>
    <t>1978</t>
  </si>
  <si>
    <t>Rental Income</t>
  </si>
  <si>
    <t>1910</t>
  </si>
  <si>
    <t>1985</t>
  </si>
  <si>
    <t>1990</t>
  </si>
  <si>
    <t>Insurance Claims</t>
  </si>
  <si>
    <t>Miscellaneous Revenue</t>
  </si>
  <si>
    <t>Debt Service:  Payments to Escrow Agents</t>
  </si>
  <si>
    <t>0940</t>
  </si>
  <si>
    <t>Maint &amp; Op:  Purchased Property Services</t>
  </si>
  <si>
    <t>Debt Service:  Purchased Property Services</t>
  </si>
  <si>
    <t>Property:  Purchased Property Services</t>
  </si>
  <si>
    <t>Internal Service Fund Revenue-Other</t>
  </si>
  <si>
    <t>Eliminating Entry (shown as negative-should zero revenue received from other funds)</t>
  </si>
  <si>
    <t>0529</t>
  </si>
  <si>
    <t>Depreciation Expense</t>
  </si>
  <si>
    <t>3220</t>
  </si>
  <si>
    <t>Central Admin:   Insurance Premiums</t>
  </si>
  <si>
    <t>Debt Service:  Purchased Services/Paying Agent Fees</t>
  </si>
  <si>
    <t>8105</t>
  </si>
  <si>
    <t>Cash with fiscal agents</t>
  </si>
  <si>
    <t xml:space="preserve">Debt Service:  Other Interest </t>
  </si>
  <si>
    <t>0839</t>
  </si>
  <si>
    <t>0314</t>
  </si>
  <si>
    <t>0316</t>
  </si>
  <si>
    <t>Business Services:  Purchased Service</t>
  </si>
  <si>
    <t>Business Services:  Paying Agent Fees</t>
  </si>
  <si>
    <t>Pupil Activities Revenue</t>
  </si>
  <si>
    <t>0633:  455X</t>
  </si>
  <si>
    <t>Enter the Food Service amounts on these lines.  Should tie to "Food Service" tab.  No profit or loss should be reported.</t>
  </si>
  <si>
    <t>3% Administrative Purchased Services (CSI Withholding): indicate amount withheld by Charter School Institute net of CSI rebate</t>
  </si>
  <si>
    <r>
      <t>NOTE:</t>
    </r>
    <r>
      <rPr>
        <sz val="10"/>
        <rFont val="Arial"/>
        <family val="2"/>
      </rPr>
      <t xml:space="preserve"> Preferrably individual Schools would not report expenses in the 2300 Support Program; this program is for District Wide/Institute operations, not individual schools.  These types of activities should be reported in the 2400 Program, School Administration if possible</t>
    </r>
  </si>
  <si>
    <t>A list of location codes for all CSI schools.</t>
  </si>
  <si>
    <t>are greater then revenues (state categoricals).</t>
  </si>
  <si>
    <t>8001</t>
  </si>
  <si>
    <t>80010</t>
  </si>
  <si>
    <t>LAUNCH HIGH SCHOOL</t>
  </si>
  <si>
    <t>INDIAN PEAKS CHARTER SCHOOL</t>
  </si>
  <si>
    <t>GLOBAL VILLAGE ACADEMY-NORTHGLENN</t>
  </si>
  <si>
    <t>EARLY COLLEGE HIGH SCHOOL AT ARVADA</t>
  </si>
  <si>
    <t>SALIDA MONTESSORI</t>
  </si>
  <si>
    <t>CROWN POINTE ACADEMY</t>
  </si>
  <si>
    <t>MOUNTAIN VILLAGE MONTESSORI CHARTER SCHOOL</t>
  </si>
  <si>
    <t>PINNACLE CHARTER</t>
  </si>
  <si>
    <t>3120</t>
  </si>
  <si>
    <t>State Vocational Ed Funding</t>
  </si>
  <si>
    <t>English Language Proficiency Act - PD</t>
  </si>
  <si>
    <t>3231</t>
  </si>
  <si>
    <t>Student Re-Engagement Grant</t>
  </si>
  <si>
    <t>Bullying Prevention Grant</t>
  </si>
  <si>
    <t>3232</t>
  </si>
  <si>
    <t>At-Risk Per Pupil Add'l Funding</t>
  </si>
  <si>
    <t>Perkins Grant</t>
  </si>
  <si>
    <t>Federal Nutrition Supper Program</t>
  </si>
  <si>
    <t>4558</t>
  </si>
  <si>
    <t>Title I School Improvement-Diagnostic Review Grant</t>
  </si>
  <si>
    <t>Title III, Supplemental Immigrant Grant</t>
  </si>
  <si>
    <t>6365</t>
  </si>
  <si>
    <t>Title III, Set Aside Immigrant</t>
  </si>
  <si>
    <t>7365</t>
  </si>
  <si>
    <t>0913</t>
  </si>
  <si>
    <t>MONUMENT VIEW MONTESSORI</t>
  </si>
  <si>
    <t>COLORADO MILITARY ACADEMY</t>
  </si>
  <si>
    <t>COLORADO EARLY COLLEGE - AURORA</t>
  </si>
  <si>
    <t>39</t>
  </si>
  <si>
    <t>53</t>
  </si>
  <si>
    <r>
      <t>Eliminating Entry (shown as negative-should zero revenue received from other funds)-</t>
    </r>
    <r>
      <rPr>
        <b/>
        <sz val="10"/>
        <rFont val="Arial"/>
        <family val="2"/>
      </rPr>
      <t>See note below</t>
    </r>
  </si>
  <si>
    <t>Eliminating Entry-Contra Account Object for Offset of Internal Service Fund(s) Revenue (shown as negative) *May use program code 2600 or 4000</t>
  </si>
  <si>
    <t>Eliminating Entry-Contra Account Object for Offset of Internal Service Fund(s) Revenue (shown as negative)  *May use program code 2600 or 4000</t>
  </si>
  <si>
    <t>7452</t>
  </si>
  <si>
    <t>Lease Obligations - Current</t>
  </si>
  <si>
    <t>Loans Payable -Current</t>
  </si>
  <si>
    <t>Loans Payable - Current</t>
  </si>
  <si>
    <t>LT Loans Payable - Current</t>
  </si>
  <si>
    <r>
      <rPr>
        <b/>
        <sz val="10"/>
        <rFont val="Arial"/>
        <family val="2"/>
      </rPr>
      <t>NOTE</t>
    </r>
    <r>
      <rPr>
        <sz val="10"/>
        <rFont val="Arial"/>
        <family val="2"/>
      </rPr>
      <t>:  If the 'Revenues Less Expenditures' column has NA on that row, the expenditures do not need to be identified.</t>
    </r>
  </si>
  <si>
    <t>Please be aware, this table includes grants for funds 11, 21 and 22 combined.</t>
  </si>
  <si>
    <t>**Insert Rows, as necessary, to allow for proper reporting of various funds and other detail that the template does not provide.  Because the data is formatted in tables by account category, i.e., asset, liability, equity, revenue and expenditure, it is recommended that you copy and paste data into each type separately.  Please contact CSI Staff, if you are having any difficulty completing these worksheets.</t>
  </si>
  <si>
    <r>
      <t xml:space="preserve">In Fund 11, choose your school name from the dropdown list.  This will automatically bring in the school's location and school codes.  The location will fill in automatically based on the school name.  The school codes will need to be entered manually depending on the identified expenditures.  The other funds should populate the school name and location from the Data Input-Fund 11 tab.
</t>
    </r>
    <r>
      <rPr>
        <b/>
        <sz val="10"/>
        <rFont val="Arial"/>
        <family val="2"/>
      </rPr>
      <t>REQUIRED:</t>
    </r>
    <r>
      <rPr>
        <sz val="10"/>
        <rFont val="Arial"/>
        <family val="2"/>
      </rPr>
      <t xml:space="preserve">  School codes are required for school expenditures.  If you only have one school code, the school code may be included on all expenditures.  If you have more than one school code, the school must allocate expenditures accordingly.  The school code(s) for your school will appear on the right hand side of the header once the school name is selected.</t>
    </r>
  </si>
  <si>
    <t>NOTE 11</t>
  </si>
  <si>
    <t>Be sure to use the correct programs for General Administration costs.  CSI charter schools should use program 2303 or ones that roll to that code, i.e., 2314-2319; 2322-2323.</t>
  </si>
  <si>
    <r>
      <t>Administrative Purchased Services (</t>
    </r>
    <r>
      <rPr>
        <b/>
        <sz val="10"/>
        <rFont val="Arial"/>
        <family val="2"/>
      </rPr>
      <t>CDE</t>
    </r>
    <r>
      <rPr>
        <sz val="10"/>
        <rFont val="Arial"/>
        <family val="2"/>
      </rPr>
      <t xml:space="preserve"> Withholding)</t>
    </r>
  </si>
  <si>
    <r>
      <t>Administrative Purchased Services (</t>
    </r>
    <r>
      <rPr>
        <b/>
        <sz val="10"/>
        <rFont val="Arial"/>
        <family val="2"/>
      </rPr>
      <t>CSI</t>
    </r>
    <r>
      <rPr>
        <sz val="10"/>
        <rFont val="Arial"/>
        <family val="2"/>
      </rPr>
      <t xml:space="preserve"> Withholding)</t>
    </r>
  </si>
  <si>
    <t>CTE Funding</t>
  </si>
  <si>
    <t>EARSS Grant</t>
  </si>
  <si>
    <t>Gifted and Talented Universal Grant</t>
  </si>
  <si>
    <t>Student Re-engagement Grant</t>
  </si>
  <si>
    <t>5323</t>
  </si>
  <si>
    <t>Multi-Tiered System of Supports</t>
  </si>
  <si>
    <t>2303</t>
  </si>
  <si>
    <t>NOTE:  If the school chooses to recognize the revenue from the charter school fund as "rental/operational revenue" in this fund and as rental/building expenditure in the charter school fund, the school will need to enter an eliminating entry.  If the school chooses to show a transfer (52XX) the eliminating entry is not required.
This amount is not included in the total revenues or expenditures since it isn't an entry on the school's books and will not be reflected in the financial statements.</t>
  </si>
  <si>
    <t>AXIS INTERNATIONAL ACADEMY</t>
  </si>
  <si>
    <t>COPERNI 3</t>
  </si>
  <si>
    <t>COLORADO EARLY COLLEGES PARKER</t>
  </si>
  <si>
    <t>PINNACLE CHARTER SCHOOL</t>
  </si>
  <si>
    <t>ACADEMY OF ARTS &amp; KNOWLEDGE</t>
  </si>
  <si>
    <t>GOLDEN VIEW CLASSICAL ACADEMY</t>
  </si>
  <si>
    <t>0493</t>
  </si>
  <si>
    <t>COLORADO EARLY COLLEGES FORT COLLINS</t>
  </si>
  <si>
    <t>6914</t>
  </si>
  <si>
    <t>NEW AMERICA SCHOOL-THORNTON</t>
  </si>
  <si>
    <t>THE ACADEMY OF CHARTER SCHOOLS</t>
  </si>
  <si>
    <t>3202</t>
  </si>
  <si>
    <t>Comprehensive Health:  Student Wellness</t>
  </si>
  <si>
    <t>3203</t>
  </si>
  <si>
    <t>Early Literacy Grant</t>
  </si>
  <si>
    <t>Small Rural Add'l Funding</t>
  </si>
  <si>
    <t>3230</t>
  </si>
  <si>
    <t>3237</t>
  </si>
  <si>
    <t>Career Success Pilot Program Incentives</t>
  </si>
  <si>
    <t>Multi-Tiered System Supports</t>
  </si>
  <si>
    <t>6287</t>
  </si>
  <si>
    <t>21st Century Community Learning Centers</t>
  </si>
  <si>
    <t>Internal Service Revenue-Other (revenue from fund 11)</t>
  </si>
  <si>
    <t>Enter Amounts as of 6/30/19 for Asset, Liability and Equity Accounts in column M.</t>
  </si>
  <si>
    <t>Enter Revenue and Expense Data by Account for the Time Period of 7/1/18 - 6/30/19 in Column M.</t>
  </si>
  <si>
    <t>The information provided on the Data Input Worksheet, MUST match your Audit Figures as of 6/30/20</t>
  </si>
  <si>
    <t>4012</t>
  </si>
  <si>
    <t>Cornavirus Relief</t>
  </si>
  <si>
    <t>Grants Unearned Revenues - Coronavirus Relief</t>
  </si>
  <si>
    <t>Coronavirus Relief Funds</t>
  </si>
  <si>
    <t>NOTE 11 - Expenses charged to 4012 must equal revenue total</t>
  </si>
  <si>
    <t>State on behalf payments to PERA</t>
  </si>
  <si>
    <t>3010</t>
  </si>
  <si>
    <t>3898</t>
  </si>
  <si>
    <t>Employee Benefits: On Behalf Pmts to PERA</t>
  </si>
  <si>
    <t>0280</t>
  </si>
  <si>
    <t>On-Behalf</t>
  </si>
  <si>
    <t>COPERNI 2</t>
  </si>
  <si>
    <t>COLORADO EARLY COLLEGES FORT COLLINS WEST</t>
  </si>
  <si>
    <t>0149</t>
  </si>
  <si>
    <t>COLORADO EARLY COLLEGES WINDSOR</t>
  </si>
  <si>
    <t>1387</t>
  </si>
  <si>
    <t>932</t>
  </si>
  <si>
    <t>964</t>
  </si>
  <si>
    <t>ASCENT CLASSICAL ACADEMY-DC</t>
  </si>
  <si>
    <t>905</t>
  </si>
  <si>
    <t>903</t>
  </si>
  <si>
    <t>958</t>
  </si>
  <si>
    <t>COLORADO EARLY COLLEGE-AURORA</t>
  </si>
  <si>
    <t>931</t>
  </si>
  <si>
    <t>COLORADO EARLY COLLEGES DOUGLAS COUNTY</t>
  </si>
  <si>
    <t>936</t>
  </si>
  <si>
    <t>935</t>
  </si>
  <si>
    <t>COLORADO EARLY COLLEGES-FORT COLLINS WEST</t>
  </si>
  <si>
    <t>921</t>
  </si>
  <si>
    <t>COLORADO EARLY COLLEGES-WINDSOR</t>
  </si>
  <si>
    <t>963</t>
  </si>
  <si>
    <t>969</t>
  </si>
  <si>
    <t>950</t>
  </si>
  <si>
    <t>930</t>
  </si>
  <si>
    <t>956</t>
  </si>
  <si>
    <t>904</t>
  </si>
  <si>
    <t>917</t>
  </si>
  <si>
    <t>EARLY COLLEGE HIGH SCHOOL</t>
  </si>
  <si>
    <t>959</t>
  </si>
  <si>
    <t>965</t>
  </si>
  <si>
    <t>GLOBAL VILLAGE ACADEMY-COLO SPGS</t>
  </si>
  <si>
    <t>909</t>
  </si>
  <si>
    <t>GLOBAL VILLAGE ACADEMY-FT COLLINS</t>
  </si>
  <si>
    <t>910</t>
  </si>
  <si>
    <t>919</t>
  </si>
  <si>
    <t>961</t>
  </si>
  <si>
    <t>HIGH POINT ACADEMY</t>
  </si>
  <si>
    <t>954</t>
  </si>
  <si>
    <t>901</t>
  </si>
  <si>
    <t>911</t>
  </si>
  <si>
    <t>939</t>
  </si>
  <si>
    <t>MONARCH CLASSICAL SCHL OF THE ARTS</t>
  </si>
  <si>
    <t>960</t>
  </si>
  <si>
    <t>912</t>
  </si>
  <si>
    <t>902</t>
  </si>
  <si>
    <t>920</t>
  </si>
  <si>
    <t>913</t>
  </si>
  <si>
    <t>918</t>
  </si>
  <si>
    <t>937</t>
  </si>
  <si>
    <t>914</t>
  </si>
  <si>
    <t>968</t>
  </si>
  <si>
    <t>PIKES PEAK PREP (21ST CENTURY)</t>
  </si>
  <si>
    <t>957</t>
  </si>
  <si>
    <t>952</t>
  </si>
  <si>
    <t>908</t>
  </si>
  <si>
    <t>951</t>
  </si>
  <si>
    <t>SALIDA MONTESSORI CHARTER SCHOOL</t>
  </si>
  <si>
    <t>916</t>
  </si>
  <si>
    <t>955</t>
  </si>
  <si>
    <t>T.R. PAUL ACADEMY OF ARTS &amp; KNOWLEDGE</t>
  </si>
  <si>
    <t>953</t>
  </si>
  <si>
    <t>967</t>
  </si>
  <si>
    <t>962</t>
  </si>
  <si>
    <t>966</t>
  </si>
  <si>
    <t>3259</t>
  </si>
  <si>
    <t>State Mitigation Funding</t>
  </si>
  <si>
    <t>3119</t>
  </si>
  <si>
    <t>4425</t>
  </si>
  <si>
    <t>4420</t>
  </si>
  <si>
    <t>ESSER II</t>
  </si>
  <si>
    <t xml:space="preserve">ESSER I </t>
  </si>
  <si>
    <t>GEER and RISE (RISE = GEER Funding)</t>
  </si>
  <si>
    <t>6425</t>
  </si>
  <si>
    <t>Best Grant</t>
  </si>
  <si>
    <t>3189</t>
  </si>
  <si>
    <t>Computer Science Education Grant</t>
  </si>
  <si>
    <t>3239</t>
  </si>
  <si>
    <t>Expelled At Risk Intervention Grant</t>
  </si>
  <si>
    <t>3242</t>
  </si>
  <si>
    <t>3243</t>
  </si>
  <si>
    <t>Foster Transportation</t>
  </si>
  <si>
    <t>School Lunch Equipment Grant</t>
  </si>
  <si>
    <t>6012</t>
  </si>
  <si>
    <t>Safe Schools Reopening Grant</t>
  </si>
  <si>
    <t>8282</t>
  </si>
  <si>
    <t>Remote Learning Grant</t>
  </si>
  <si>
    <t>906</t>
  </si>
  <si>
    <t>KWIYAGAT COMMUNITY ACADEMY</t>
  </si>
  <si>
    <t>ESSER I</t>
  </si>
  <si>
    <t>Mill Levy Equalization</t>
  </si>
  <si>
    <t>3951</t>
  </si>
  <si>
    <t>3246</t>
  </si>
  <si>
    <t>EL - PD</t>
  </si>
  <si>
    <t>3247</t>
  </si>
  <si>
    <t>EL - Sustain</t>
  </si>
  <si>
    <t xml:space="preserve">EL </t>
  </si>
  <si>
    <t>3248</t>
  </si>
  <si>
    <t>3254</t>
  </si>
  <si>
    <t>3270</t>
  </si>
  <si>
    <t>3272</t>
  </si>
  <si>
    <t>3276</t>
  </si>
  <si>
    <t>3277</t>
  </si>
  <si>
    <t>4413</t>
  </si>
  <si>
    <t>4414</t>
  </si>
  <si>
    <t>4419</t>
  </si>
  <si>
    <t>4421</t>
  </si>
  <si>
    <t>4422</t>
  </si>
  <si>
    <t>4424</t>
  </si>
  <si>
    <t>4429</t>
  </si>
  <si>
    <t>4430</t>
  </si>
  <si>
    <t>4431</t>
  </si>
  <si>
    <t>4432</t>
  </si>
  <si>
    <t>4434</t>
  </si>
  <si>
    <t>4436</t>
  </si>
  <si>
    <t>4439</t>
  </si>
  <si>
    <t>4448</t>
  </si>
  <si>
    <t>4649</t>
  </si>
  <si>
    <t>5371</t>
  </si>
  <si>
    <t>6027</t>
  </si>
  <si>
    <t>6173</t>
  </si>
  <si>
    <t>6555</t>
  </si>
  <si>
    <t>7287</t>
  </si>
  <si>
    <t>9414</t>
  </si>
  <si>
    <t>7310</t>
  </si>
  <si>
    <t>7323</t>
  </si>
  <si>
    <t>7354</t>
  </si>
  <si>
    <t>9017</t>
  </si>
  <si>
    <t>ESSER III</t>
  </si>
  <si>
    <t>3162</t>
  </si>
  <si>
    <t>3163</t>
  </si>
  <si>
    <t>3249</t>
  </si>
  <si>
    <t>3251</t>
  </si>
  <si>
    <t>3256</t>
  </si>
  <si>
    <t>3284</t>
  </si>
  <si>
    <t>3291</t>
  </si>
  <si>
    <t>3501</t>
  </si>
  <si>
    <t>3896</t>
  </si>
  <si>
    <t>3897</t>
  </si>
  <si>
    <t>4418</t>
  </si>
  <si>
    <t>4423</t>
  </si>
  <si>
    <t>4438</t>
  </si>
  <si>
    <t>4440</t>
  </si>
  <si>
    <t>4449</t>
  </si>
  <si>
    <t>4451</t>
  </si>
  <si>
    <t>4455</t>
  </si>
  <si>
    <t>4457</t>
  </si>
  <si>
    <t>5127</t>
  </si>
  <si>
    <t>6127</t>
  </si>
  <si>
    <t>8287</t>
  </si>
  <si>
    <t>9206</t>
  </si>
  <si>
    <t>New America School - Aurora</t>
  </si>
  <si>
    <t>Ascent Classical Academy of Northern Colorado</t>
  </si>
  <si>
    <t>Ascent Classical Academy of 27J</t>
  </si>
  <si>
    <t>Colorado Skies Academy</t>
  </si>
  <si>
    <t>Academy of Advacnced Learning</t>
  </si>
  <si>
    <t>Wildflower Aurora and Meadow Rue</t>
  </si>
  <si>
    <t>Wildflower - Grand Valley</t>
  </si>
  <si>
    <t>Ascent Classical Academy of Grand Junction</t>
  </si>
  <si>
    <t>3295</t>
  </si>
  <si>
    <t>3296</t>
  </si>
  <si>
    <t>3190</t>
  </si>
  <si>
    <t>3227</t>
  </si>
  <si>
    <t>3257</t>
  </si>
  <si>
    <t>3282</t>
  </si>
  <si>
    <t>3289</t>
  </si>
  <si>
    <t>3293</t>
  </si>
  <si>
    <t>4461</t>
  </si>
  <si>
    <t>4462</t>
  </si>
  <si>
    <t>7837</t>
  </si>
  <si>
    <t>7994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</si>
</sst>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000"/>
    <numFmt numFmtId="166" formatCode="00"/>
    <numFmt numFmtId="167" formatCode="[$-409]mmm\-yy;@"/>
    <numFmt numFmtId="168" formatCode="[$-10409]#,##0;\(#,##0\)"/>
  </numFmts>
  <fonts count="50" x14ac:knownFonts="1">
    <font>
      <sz val="10"/>
      <name val="Arial"/>
    </font>
    <font>
      <sz val="11"/>
      <color theme="1"/>
      <name val="Calibri"/>
      <family val="2"/>
      <scheme val="minor"/>
    </font>
    <font>
      <sz val="10"/>
      <name val="Arial"/>
      <family val="2"/>
    </font>
    <font>
      <b/>
      <sz val="10"/>
      <name val="Arial"/>
      <family val="2"/>
    </font>
    <font>
      <b/>
      <sz val="10"/>
      <color indexed="10"/>
      <name val="Arial"/>
      <family val="2"/>
    </font>
    <font>
      <sz val="9"/>
      <name val="Arial"/>
      <family val="2"/>
    </font>
    <font>
      <b/>
      <sz val="9"/>
      <name val="ARIAL"/>
      <family val="2"/>
    </font>
    <font>
      <b/>
      <sz val="9"/>
      <color indexed="10"/>
      <name val="Arial"/>
      <family val="2"/>
    </font>
    <font>
      <b/>
      <u/>
      <sz val="9"/>
      <name val="Arial Narrow"/>
      <family val="2"/>
    </font>
    <font>
      <sz val="10"/>
      <color indexed="40"/>
      <name val="Arial"/>
      <family val="2"/>
    </font>
    <font>
      <b/>
      <sz val="8"/>
      <name val="Arial"/>
      <family val="2"/>
    </font>
    <font>
      <sz val="10"/>
      <color indexed="10"/>
      <name val="Arial"/>
      <family val="2"/>
    </font>
    <font>
      <b/>
      <sz val="10"/>
      <color indexed="40"/>
      <name val="Arial"/>
      <family val="2"/>
    </font>
    <font>
      <strike/>
      <sz val="10"/>
      <name val="Arial"/>
      <family val="2"/>
    </font>
    <font>
      <sz val="11"/>
      <color rgb="FFFF0000"/>
      <name val="Calibri"/>
      <family val="2"/>
      <scheme val="minor"/>
    </font>
    <font>
      <b/>
      <sz val="11"/>
      <color theme="1"/>
      <name val="Calibri"/>
      <family val="2"/>
      <scheme val="minor"/>
    </font>
    <font>
      <sz val="9"/>
      <color theme="8" tint="-0.249977111117893"/>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9"/>
      <color indexed="81"/>
      <name val="Tahoma"/>
      <family val="2"/>
    </font>
    <font>
      <b/>
      <sz val="9"/>
      <color indexed="81"/>
      <name val="Tahoma"/>
      <family val="2"/>
    </font>
    <font>
      <b/>
      <sz val="10"/>
      <color rgb="FF00CCFF"/>
      <name val="Arial"/>
      <family val="2"/>
    </font>
    <font>
      <sz val="10"/>
      <color rgb="FF00CCFF"/>
      <name val="Arial"/>
      <family val="2"/>
    </font>
    <font>
      <sz val="9"/>
      <color rgb="FF00CCFF"/>
      <name val="Calibri"/>
      <family val="2"/>
      <scheme val="minor"/>
    </font>
    <font>
      <sz val="11"/>
      <color rgb="FF00CCF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8"/>
      <name val="Calibri"/>
      <family val="2"/>
    </font>
    <font>
      <u/>
      <sz val="11"/>
      <color theme="10"/>
      <name val="Calibri"/>
      <family val="2"/>
      <scheme val="minor"/>
    </font>
    <font>
      <sz val="12"/>
      <name val="Arial"/>
      <family val="2"/>
    </font>
    <font>
      <b/>
      <sz val="8"/>
      <color theme="0"/>
      <name val="Arial"/>
      <family val="2"/>
    </font>
    <font>
      <sz val="10"/>
      <color theme="0"/>
      <name val="Arial"/>
      <family val="2"/>
    </font>
    <font>
      <sz val="10"/>
      <color theme="5" tint="-0.249977111117893"/>
      <name val="Arial"/>
      <family val="2"/>
    </font>
    <font>
      <b/>
      <sz val="10"/>
      <color theme="5" tint="-0.249977111117893"/>
      <name val="Arial"/>
      <family val="2"/>
    </font>
    <font>
      <sz val="10"/>
      <color rgb="FFFF0000"/>
      <name val="Arial"/>
      <family val="2"/>
    </font>
    <font>
      <sz val="9"/>
      <color rgb="FF000000"/>
      <name val="Arial"/>
      <family val="2"/>
    </font>
  </fonts>
  <fills count="43">
    <fill>
      <patternFill patternType="none"/>
    </fill>
    <fill>
      <patternFill patternType="gray125"/>
    </fill>
    <fill>
      <patternFill patternType="gray0625">
        <bgColor rgb="FFFFFF00"/>
      </patternFill>
    </fill>
    <fill>
      <patternFill patternType="solid">
        <fgColor rgb="FF00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6337778862885"/>
        <bgColor indexed="64"/>
      </patternFill>
    </fill>
    <fill>
      <patternFill patternType="solid">
        <fgColor theme="4" tint="0.79998168889431442"/>
        <bgColor indexed="64"/>
      </patternFill>
    </fill>
    <fill>
      <patternFill patternType="solid">
        <fgColor theme="3"/>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rgb="FFFFFFFF"/>
      </patternFill>
    </fill>
    <fill>
      <patternFill patternType="solid">
        <fgColor rgb="FFFFFF00"/>
        <bgColor indexed="64"/>
      </patternFill>
    </fill>
  </fills>
  <borders count="24">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theme="0"/>
      </bottom>
      <diagonal/>
    </border>
    <border>
      <left style="medium">
        <color indexed="64"/>
      </left>
      <right style="medium">
        <color indexed="64"/>
      </right>
      <top style="medium">
        <color indexed="64"/>
      </top>
      <bottom style="medium">
        <color indexed="64"/>
      </bottom>
      <diagonal/>
    </border>
  </borders>
  <cellStyleXfs count="300">
    <xf numFmtId="0" fontId="0" fillId="0" borderId="0"/>
    <xf numFmtId="43" fontId="2" fillId="0" borderId="0" applyFont="0" applyFill="0" applyBorder="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15" applyNumberFormat="0" applyAlignment="0" applyProtection="0"/>
    <xf numFmtId="0" fontId="34" fillId="8" borderId="16" applyNumberFormat="0" applyAlignment="0" applyProtection="0"/>
    <xf numFmtId="0" fontId="35" fillId="8" borderId="15" applyNumberFormat="0" applyAlignment="0" applyProtection="0"/>
    <xf numFmtId="0" fontId="36" fillId="0" borderId="17" applyNumberFormat="0" applyFill="0" applyAlignment="0" applyProtection="0"/>
    <xf numFmtId="0" fontId="37" fillId="9" borderId="18" applyNumberFormat="0" applyAlignment="0" applyProtection="0"/>
    <xf numFmtId="0" fontId="14" fillId="0" borderId="0" applyNumberFormat="0" applyFill="0" applyBorder="0" applyAlignment="0" applyProtection="0"/>
    <xf numFmtId="0" fontId="38" fillId="0" borderId="0" applyNumberFormat="0" applyFill="0" applyBorder="0" applyAlignment="0" applyProtection="0"/>
    <xf numFmtId="0" fontId="15" fillId="0" borderId="20" applyNumberFormat="0" applyFill="0" applyAlignment="0" applyProtection="0"/>
    <xf numFmtId="0" fontId="3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9" fillId="34" borderId="0" applyNumberFormat="0" applyBorder="0" applyAlignment="0" applyProtection="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40" fillId="0" borderId="0"/>
    <xf numFmtId="0" fontId="2" fillId="0" borderId="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1"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40"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43" fontId="41" fillId="0" borderId="0" applyFont="0" applyFill="0" applyBorder="0" applyAlignment="0" applyProtection="0"/>
    <xf numFmtId="43" fontId="5" fillId="35" borderId="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8" fontId="1" fillId="0" borderId="0"/>
    <xf numFmtId="167" fontId="1" fillId="0" borderId="0"/>
    <xf numFmtId="168" fontId="1" fillId="0" borderId="0"/>
    <xf numFmtId="0" fontId="2" fillId="0" borderId="0"/>
    <xf numFmtId="167" fontId="1" fillId="0" borderId="0"/>
    <xf numFmtId="167" fontId="1" fillId="0" borderId="0"/>
    <xf numFmtId="0" fontId="1" fillId="0" borderId="0"/>
    <xf numFmtId="44" fontId="1" fillId="0" borderId="0" applyFont="0" applyFill="0" applyBorder="0" applyAlignment="0" applyProtection="0"/>
    <xf numFmtId="0" fontId="1" fillId="0" borderId="0"/>
    <xf numFmtId="0" fontId="2" fillId="0" borderId="0"/>
    <xf numFmtId="0" fontId="1" fillId="10" borderId="19" applyNumberFormat="0" applyFont="0" applyAlignment="0" applyProtection="0"/>
    <xf numFmtId="0" fontId="2" fillId="0" borderId="0"/>
    <xf numFmtId="9" fontId="2" fillId="0" borderId="0" applyFont="0" applyFill="0" applyBorder="0" applyAlignment="0" applyProtection="0"/>
    <xf numFmtId="167" fontId="1"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8" fontId="1" fillId="0" borderId="0"/>
    <xf numFmtId="0" fontId="1" fillId="0" borderId="0"/>
    <xf numFmtId="0" fontId="40" fillId="0" borderId="0">
      <alignment vertical="top"/>
    </xf>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applyNumberFormat="0" applyFill="0" applyBorder="0" applyAlignment="0" applyProtection="0"/>
    <xf numFmtId="9" fontId="2" fillId="0" borderId="0" applyFont="0" applyFill="0" applyBorder="0" applyAlignment="0" applyProtection="0"/>
    <xf numFmtId="43" fontId="41" fillId="0" borderId="0" applyFont="0" applyFill="0" applyBorder="0" applyAlignment="0" applyProtection="0"/>
    <xf numFmtId="0" fontId="2" fillId="0" borderId="0"/>
    <xf numFmtId="168" fontId="1" fillId="0" borderId="0"/>
    <xf numFmtId="9" fontId="2" fillId="0" borderId="0" applyFont="0" applyFill="0" applyBorder="0" applyAlignment="0" applyProtection="0"/>
    <xf numFmtId="0" fontId="40"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42" fillId="0" borderId="0" applyNumberForma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167" fontId="1" fillId="0" borderId="0"/>
    <xf numFmtId="44" fontId="41" fillId="0" borderId="0" applyFont="0" applyFill="0" applyBorder="0" applyAlignment="0" applyProtection="0"/>
    <xf numFmtId="167" fontId="42" fillId="0" borderId="0" applyNumberForma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167" fontId="2" fillId="0" borderId="0"/>
    <xf numFmtId="43" fontId="2" fillId="0" borderId="0" applyFont="0" applyFill="0" applyBorder="0" applyAlignment="0" applyProtection="0"/>
    <xf numFmtId="3" fontId="2" fillId="0" borderId="0" applyFont="0" applyFill="0" applyBorder="0" applyAlignment="0" applyProtection="0"/>
    <xf numFmtId="167" fontId="42" fillId="0" borderId="0" applyNumberForma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2" fillId="0" borderId="0"/>
    <xf numFmtId="43" fontId="2" fillId="0" borderId="0" applyFont="0" applyFill="0" applyBorder="0" applyAlignment="0" applyProtection="0"/>
    <xf numFmtId="3" fontId="2" fillId="0" borderId="0" applyFont="0" applyFill="0" applyBorder="0" applyAlignment="0" applyProtection="0"/>
    <xf numFmtId="167" fontId="2" fillId="0" borderId="0"/>
    <xf numFmtId="43" fontId="2" fillId="0" borderId="0" applyFont="0" applyFill="0" applyBorder="0" applyAlignment="0" applyProtection="0"/>
    <xf numFmtId="3" fontId="2" fillId="0" borderId="0" applyFont="0" applyFill="0" applyBorder="0" applyAlignment="0" applyProtection="0"/>
    <xf numFmtId="167" fontId="1" fillId="0" borderId="0"/>
    <xf numFmtId="0" fontId="1" fillId="0" borderId="0"/>
    <xf numFmtId="168" fontId="1" fillId="0" borderId="0"/>
    <xf numFmtId="168" fontId="1" fillId="0" borderId="0"/>
    <xf numFmtId="168" fontId="1" fillId="0" borderId="0"/>
    <xf numFmtId="168" fontId="1" fillId="0" borderId="0"/>
    <xf numFmtId="167" fontId="1" fillId="0" borderId="0"/>
    <xf numFmtId="43" fontId="41"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167" fontId="1" fillId="0" borderId="0"/>
    <xf numFmtId="167" fontId="1" fillId="0" borderId="0"/>
    <xf numFmtId="167" fontId="1" fillId="0" borderId="0"/>
    <xf numFmtId="167" fontId="1" fillId="0" borderId="0"/>
    <xf numFmtId="0" fontId="1" fillId="0" borderId="0"/>
    <xf numFmtId="168" fontId="1" fillId="0" borderId="0"/>
    <xf numFmtId="168" fontId="1" fillId="0" borderId="0"/>
    <xf numFmtId="168" fontId="1" fillId="0" borderId="0"/>
    <xf numFmtId="0" fontId="1" fillId="0" borderId="0"/>
    <xf numFmtId="0" fontId="1" fillId="0" borderId="0"/>
    <xf numFmtId="40" fontId="43" fillId="0" borderId="0"/>
    <xf numFmtId="0" fontId="1" fillId="0" borderId="0"/>
  </cellStyleXfs>
  <cellXfs count="157">
    <xf numFmtId="0" fontId="0" fillId="0" borderId="0" xfId="0"/>
    <xf numFmtId="0" fontId="3" fillId="0" borderId="0" xfId="0" applyFont="1"/>
    <xf numFmtId="0" fontId="0" fillId="0" borderId="0" xfId="0" applyAlignment="1">
      <alignment wrapText="1"/>
    </xf>
    <xf numFmtId="0" fontId="2" fillId="0" borderId="0" xfId="0" applyFont="1" applyAlignment="1">
      <alignment wrapText="1"/>
    </xf>
    <xf numFmtId="0" fontId="0" fillId="0" borderId="0" xfId="0" applyAlignment="1">
      <alignment horizontal="left" wrapText="1" indent="2"/>
    </xf>
    <xf numFmtId="0" fontId="3" fillId="0" borderId="0" xfId="0" applyFont="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0" fillId="0" borderId="4" xfId="0" applyBorder="1" applyAlignment="1">
      <alignment horizontal="left" wrapText="1"/>
    </xf>
    <xf numFmtId="0" fontId="0" fillId="0" borderId="4" xfId="0" applyBorder="1" applyAlignment="1">
      <alignment horizontal="left" wrapText="1" indent="2"/>
    </xf>
    <xf numFmtId="0" fontId="0" fillId="0" borderId="4" xfId="0" applyBorder="1" applyAlignment="1">
      <alignment horizontal="left" wrapText="1" indent="4"/>
    </xf>
    <xf numFmtId="0" fontId="3" fillId="0" borderId="5" xfId="0" applyFont="1" applyBorder="1" applyAlignment="1">
      <alignment horizontal="right"/>
    </xf>
    <xf numFmtId="0" fontId="3" fillId="0" borderId="0" xfId="0" applyFont="1" applyAlignment="1">
      <alignment wrapText="1"/>
    </xf>
    <xf numFmtId="49" fontId="0" fillId="0" borderId="0" xfId="0" applyNumberFormat="1" applyAlignment="1">
      <alignment horizontal="right"/>
    </xf>
    <xf numFmtId="0" fontId="5" fillId="0" borderId="0" xfId="0" applyFont="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43" fontId="5" fillId="0" borderId="0" xfId="0" applyNumberFormat="1" applyFont="1"/>
    <xf numFmtId="43" fontId="0" fillId="0" borderId="0" xfId="0" applyNumberFormat="1"/>
    <xf numFmtId="49" fontId="2" fillId="0" borderId="0" xfId="0" applyNumberFormat="1" applyFont="1" applyAlignment="1">
      <alignment horizontal="right"/>
    </xf>
    <xf numFmtId="49" fontId="5" fillId="0" borderId="0" xfId="0" applyNumberFormat="1" applyFont="1" applyAlignment="1">
      <alignment horizontal="center"/>
    </xf>
    <xf numFmtId="0" fontId="2" fillId="0" borderId="4" xfId="0" applyFont="1" applyBorder="1" applyAlignment="1">
      <alignment horizontal="left" wrapText="1"/>
    </xf>
    <xf numFmtId="0" fontId="13" fillId="0" borderId="0" xfId="0" applyFont="1"/>
    <xf numFmtId="0" fontId="2" fillId="0" borderId="4" xfId="0" applyFont="1" applyBorder="1" applyAlignment="1">
      <alignment horizontal="left" wrapText="1" indent="4"/>
    </xf>
    <xf numFmtId="0" fontId="2" fillId="0" borderId="0" xfId="0" applyFont="1"/>
    <xf numFmtId="0" fontId="2" fillId="0" borderId="4" xfId="0" applyFont="1" applyBorder="1" applyAlignment="1">
      <alignment horizontal="left" wrapText="1" indent="2"/>
    </xf>
    <xf numFmtId="0" fontId="16" fillId="0" borderId="0" xfId="0" applyFont="1"/>
    <xf numFmtId="4" fontId="17" fillId="0" borderId="0" xfId="0" applyNumberFormat="1" applyFont="1"/>
    <xf numFmtId="0" fontId="17" fillId="0" borderId="0" xfId="0" applyFont="1"/>
    <xf numFmtId="4" fontId="0" fillId="0" borderId="0" xfId="0" applyNumberFormat="1"/>
    <xf numFmtId="4" fontId="15" fillId="0" borderId="0" xfId="0" applyNumberFormat="1" applyFont="1"/>
    <xf numFmtId="0" fontId="15" fillId="0" borderId="0" xfId="0" applyFont="1"/>
    <xf numFmtId="4" fontId="18" fillId="0" borderId="0" xfId="0" applyNumberFormat="1" applyFont="1"/>
    <xf numFmtId="39" fontId="0" fillId="0" borderId="0" xfId="0" applyNumberFormat="1"/>
    <xf numFmtId="0" fontId="17" fillId="0" borderId="0" xfId="0" quotePrefix="1" applyFont="1"/>
    <xf numFmtId="39" fontId="0" fillId="0" borderId="1" xfId="0" applyNumberFormat="1" applyBorder="1"/>
    <xf numFmtId="49" fontId="17" fillId="0" borderId="0" xfId="0" applyNumberFormat="1" applyFont="1"/>
    <xf numFmtId="0" fontId="17" fillId="0" borderId="0" xfId="0" applyFont="1" applyAlignment="1">
      <alignment horizontal="left" indent="3"/>
    </xf>
    <xf numFmtId="39" fontId="0" fillId="0" borderId="8" xfId="0" applyNumberFormat="1" applyBorder="1"/>
    <xf numFmtId="39" fontId="0" fillId="0" borderId="9" xfId="0" applyNumberFormat="1" applyBorder="1"/>
    <xf numFmtId="0" fontId="19" fillId="2" borderId="0" xfId="0" applyFont="1" applyFill="1"/>
    <xf numFmtId="0" fontId="17" fillId="2" borderId="0" xfId="0" applyFont="1" applyFill="1"/>
    <xf numFmtId="0" fontId="0" fillId="2" borderId="0" xfId="0" applyFill="1"/>
    <xf numFmtId="39" fontId="0" fillId="2" borderId="0" xfId="0" applyNumberFormat="1" applyFill="1"/>
    <xf numFmtId="0" fontId="14" fillId="0" borderId="0" xfId="0" applyFont="1"/>
    <xf numFmtId="49" fontId="17" fillId="2" borderId="0" xfId="0" applyNumberFormat="1" applyFont="1" applyFill="1"/>
    <xf numFmtId="39" fontId="0" fillId="2" borderId="9" xfId="0" applyNumberFormat="1" applyFill="1" applyBorder="1"/>
    <xf numFmtId="0" fontId="24" fillId="0" borderId="0" xfId="0" quotePrefix="1" applyFont="1"/>
    <xf numFmtId="0" fontId="24" fillId="0" borderId="0" xfId="0" applyFont="1"/>
    <xf numFmtId="0" fontId="25" fillId="0" borderId="0" xfId="0" applyFont="1"/>
    <xf numFmtId="0" fontId="25" fillId="0" borderId="0" xfId="0" quotePrefix="1" applyFont="1"/>
    <xf numFmtId="0" fontId="0" fillId="0" borderId="0" xfId="0" applyProtection="1">
      <protection locked="0"/>
    </xf>
    <xf numFmtId="0" fontId="0" fillId="0" borderId="0" xfId="0" applyAlignment="1" applyProtection="1">
      <alignment wrapText="1"/>
      <protection locked="0"/>
    </xf>
    <xf numFmtId="49" fontId="0" fillId="0" borderId="0" xfId="0" applyNumberFormat="1" applyAlignment="1" applyProtection="1">
      <alignment horizontal="right"/>
      <protection locked="0"/>
    </xf>
    <xf numFmtId="2" fontId="0" fillId="0" borderId="0" xfId="0" applyNumberFormat="1" applyProtection="1">
      <protection locked="0"/>
    </xf>
    <xf numFmtId="0" fontId="0" fillId="0" borderId="0" xfId="0" applyAlignment="1" applyProtection="1">
      <alignment horizontal="right"/>
      <protection locked="0"/>
    </xf>
    <xf numFmtId="49" fontId="0" fillId="0" borderId="0" xfId="0" applyNumberFormat="1" applyProtection="1">
      <protection locked="0"/>
    </xf>
    <xf numFmtId="0" fontId="2" fillId="0" borderId="0" xfId="0" applyFont="1" applyAlignment="1" applyProtection="1">
      <alignment wrapText="1"/>
      <protection locked="0"/>
    </xf>
    <xf numFmtId="164" fontId="0" fillId="0" borderId="0" xfId="0" applyNumberFormat="1" applyProtection="1">
      <protection locked="0"/>
    </xf>
    <xf numFmtId="165" fontId="0" fillId="0" borderId="0" xfId="0" applyNumberFormat="1" applyAlignment="1" applyProtection="1">
      <alignment horizontal="right"/>
      <protection locked="0"/>
    </xf>
    <xf numFmtId="49" fontId="2" fillId="0" borderId="0" xfId="0" applyNumberFormat="1" applyFont="1" applyAlignment="1" applyProtection="1">
      <alignment horizontal="right"/>
      <protection locked="0"/>
    </xf>
    <xf numFmtId="0" fontId="3" fillId="0" borderId="0" xfId="0" applyFont="1" applyProtection="1">
      <protection locked="0"/>
    </xf>
    <xf numFmtId="0" fontId="10" fillId="0" borderId="0" xfId="0" applyFont="1" applyAlignment="1" applyProtection="1">
      <alignment horizontal="center" wrapText="1"/>
      <protection locked="0"/>
    </xf>
    <xf numFmtId="0" fontId="10" fillId="0" borderId="0" xfId="0" applyFont="1" applyAlignment="1" applyProtection="1">
      <alignment horizontal="center"/>
      <protection locked="0"/>
    </xf>
    <xf numFmtId="166" fontId="2" fillId="0" borderId="0" xfId="0" applyNumberFormat="1" applyFont="1" applyAlignment="1" applyProtection="1">
      <alignment horizontal="right"/>
      <protection locked="0"/>
    </xf>
    <xf numFmtId="0" fontId="0" fillId="0" borderId="21" xfId="0" applyBorder="1"/>
    <xf numFmtId="0" fontId="0" fillId="0" borderId="21" xfId="0" quotePrefix="1" applyBorder="1" applyAlignment="1">
      <alignment horizontal="right"/>
    </xf>
    <xf numFmtId="0" fontId="0" fillId="0" borderId="0" xfId="0" applyAlignment="1">
      <alignment horizontal="center" wrapText="1"/>
    </xf>
    <xf numFmtId="0" fontId="0" fillId="36" borderId="0" xfId="0" applyFill="1" applyProtection="1">
      <protection locked="0"/>
    </xf>
    <xf numFmtId="0" fontId="0" fillId="36" borderId="0" xfId="0" applyFill="1"/>
    <xf numFmtId="49" fontId="9" fillId="36" borderId="0" xfId="0" applyNumberFormat="1" applyFont="1" applyFill="1"/>
    <xf numFmtId="0" fontId="9" fillId="36" borderId="0" xfId="0" applyFont="1" applyFill="1"/>
    <xf numFmtId="49" fontId="10" fillId="36" borderId="0" xfId="0" applyNumberFormat="1" applyFont="1" applyFill="1" applyAlignment="1">
      <alignment horizontal="center" wrapText="1"/>
    </xf>
    <xf numFmtId="0" fontId="0" fillId="0" borderId="0" xfId="0" quotePrefix="1" applyAlignment="1">
      <alignment horizontal="right" wrapText="1"/>
    </xf>
    <xf numFmtId="0" fontId="44" fillId="37" borderId="0" xfId="0" applyFont="1" applyFill="1" applyAlignment="1" applyProtection="1">
      <alignment horizontal="center" wrapText="1"/>
      <protection locked="0"/>
    </xf>
    <xf numFmtId="0" fontId="44" fillId="37" borderId="0" xfId="0" applyFont="1" applyFill="1" applyAlignment="1" applyProtection="1">
      <alignment horizontal="center"/>
      <protection locked="0"/>
    </xf>
    <xf numFmtId="49" fontId="44" fillId="37" borderId="0" xfId="0" applyNumberFormat="1" applyFont="1" applyFill="1" applyAlignment="1" applyProtection="1">
      <alignment horizontal="center"/>
      <protection locked="0"/>
    </xf>
    <xf numFmtId="0" fontId="45" fillId="37" borderId="0" xfId="0" applyFont="1" applyFill="1" applyAlignment="1" applyProtection="1">
      <alignment wrapText="1"/>
      <protection locked="0"/>
    </xf>
    <xf numFmtId="0" fontId="45" fillId="37" borderId="0" xfId="0" applyFont="1" applyFill="1" applyProtection="1">
      <protection locked="0"/>
    </xf>
    <xf numFmtId="0" fontId="45" fillId="37" borderId="0" xfId="0" applyFont="1" applyFill="1" applyAlignment="1" applyProtection="1">
      <alignment horizontal="right"/>
      <protection locked="0"/>
    </xf>
    <xf numFmtId="49" fontId="45" fillId="37" borderId="0" xfId="0" applyNumberFormat="1" applyFont="1" applyFill="1" applyAlignment="1" applyProtection="1">
      <alignment horizontal="right"/>
      <protection locked="0"/>
    </xf>
    <xf numFmtId="49" fontId="44" fillId="37" borderId="22" xfId="0" applyNumberFormat="1" applyFont="1" applyFill="1" applyBorder="1" applyAlignment="1" applyProtection="1">
      <alignment horizontal="center"/>
      <protection locked="0"/>
    </xf>
    <xf numFmtId="49" fontId="44" fillId="37" borderId="22" xfId="0" applyNumberFormat="1" applyFont="1" applyFill="1" applyBorder="1" applyAlignment="1" applyProtection="1">
      <alignment horizontal="center" wrapText="1"/>
      <protection locked="0"/>
    </xf>
    <xf numFmtId="49" fontId="10" fillId="0" borderId="0" xfId="0" applyNumberFormat="1" applyFont="1" applyAlignment="1" applyProtection="1">
      <alignment horizontal="center"/>
      <protection locked="0"/>
    </xf>
    <xf numFmtId="49" fontId="10" fillId="0" borderId="0" xfId="0" applyNumberFormat="1" applyFont="1" applyAlignment="1" applyProtection="1">
      <alignment horizontal="center" wrapText="1"/>
      <protection locked="0"/>
    </xf>
    <xf numFmtId="165" fontId="46" fillId="0" borderId="0" xfId="0" applyNumberFormat="1" applyFont="1" applyAlignment="1" applyProtection="1">
      <alignment horizontal="right"/>
      <protection locked="0"/>
    </xf>
    <xf numFmtId="0" fontId="8" fillId="0" borderId="0" xfId="0" applyFont="1" applyAlignment="1">
      <alignment horizontal="center" wrapText="1"/>
    </xf>
    <xf numFmtId="49" fontId="0" fillId="0" borderId="0" xfId="0" applyNumberFormat="1"/>
    <xf numFmtId="49" fontId="9" fillId="38" borderId="0" xfId="0" applyNumberFormat="1" applyFont="1" applyFill="1" applyProtection="1">
      <protection locked="0"/>
    </xf>
    <xf numFmtId="0" fontId="0" fillId="38" borderId="0" xfId="0" applyFill="1" applyProtection="1">
      <protection locked="0"/>
    </xf>
    <xf numFmtId="0" fontId="3" fillId="38" borderId="0" xfId="0" applyFont="1" applyFill="1" applyProtection="1">
      <protection locked="0"/>
    </xf>
    <xf numFmtId="49" fontId="12" fillId="38" borderId="0" xfId="0" applyNumberFormat="1" applyFont="1" applyFill="1" applyProtection="1">
      <protection locked="0"/>
    </xf>
    <xf numFmtId="0" fontId="13" fillId="38" borderId="0" xfId="0" applyFont="1" applyFill="1" applyProtection="1">
      <protection locked="0"/>
    </xf>
    <xf numFmtId="0" fontId="2" fillId="38" borderId="0" xfId="0" applyFont="1" applyFill="1" applyAlignment="1" applyProtection="1">
      <alignment wrapText="1"/>
      <protection locked="0"/>
    </xf>
    <xf numFmtId="2" fontId="0" fillId="38" borderId="0" xfId="0" applyNumberFormat="1" applyFill="1" applyProtection="1">
      <protection locked="0"/>
    </xf>
    <xf numFmtId="49" fontId="23" fillId="38" borderId="0" xfId="0" applyNumberFormat="1" applyFont="1" applyFill="1" applyAlignment="1" applyProtection="1">
      <alignment wrapText="1"/>
      <protection locked="0"/>
    </xf>
    <xf numFmtId="49" fontId="11" fillId="38" borderId="0" xfId="0" applyNumberFormat="1" applyFont="1" applyFill="1" applyProtection="1">
      <protection locked="0"/>
    </xf>
    <xf numFmtId="49" fontId="9" fillId="36" borderId="0" xfId="0" applyNumberFormat="1" applyFont="1" applyFill="1" applyProtection="1">
      <protection locked="0"/>
    </xf>
    <xf numFmtId="49" fontId="22" fillId="36" borderId="0" xfId="0" applyNumberFormat="1" applyFont="1" applyFill="1" applyProtection="1">
      <protection locked="0"/>
    </xf>
    <xf numFmtId="0" fontId="46" fillId="0" borderId="0" xfId="0" applyFont="1" applyAlignment="1" applyProtection="1">
      <alignment wrapText="1"/>
      <protection locked="0"/>
    </xf>
    <xf numFmtId="49" fontId="46" fillId="0" borderId="0" xfId="0" applyNumberFormat="1" applyFont="1" applyAlignment="1" applyProtection="1">
      <alignment horizontal="right"/>
      <protection locked="0"/>
    </xf>
    <xf numFmtId="166" fontId="46" fillId="0" borderId="0" xfId="0" applyNumberFormat="1" applyFont="1" applyAlignment="1" applyProtection="1">
      <alignment horizontal="right"/>
      <protection locked="0"/>
    </xf>
    <xf numFmtId="0" fontId="2" fillId="39" borderId="0" xfId="0" applyFont="1" applyFill="1" applyAlignment="1" applyProtection="1">
      <alignment wrapText="1"/>
      <protection locked="0"/>
    </xf>
    <xf numFmtId="49" fontId="0" fillId="0" borderId="0" xfId="0" applyNumberFormat="1" applyAlignment="1" applyProtection="1">
      <alignment wrapText="1"/>
      <protection locked="0"/>
    </xf>
    <xf numFmtId="0" fontId="23" fillId="37" borderId="0" xfId="0" applyFont="1" applyFill="1" applyAlignment="1" applyProtection="1">
      <alignment wrapText="1"/>
      <protection locked="0"/>
    </xf>
    <xf numFmtId="0" fontId="3" fillId="0" borderId="0" xfId="0" applyFont="1" applyAlignment="1">
      <alignment horizontal="right" vertical="top"/>
    </xf>
    <xf numFmtId="1" fontId="45" fillId="37" borderId="0" xfId="0" applyNumberFormat="1" applyFont="1" applyFill="1" applyAlignment="1" applyProtection="1">
      <alignment horizontal="right"/>
      <protection locked="0"/>
    </xf>
    <xf numFmtId="49" fontId="46" fillId="0" borderId="0" xfId="0" applyNumberFormat="1" applyFont="1" applyProtection="1">
      <protection locked="0"/>
    </xf>
    <xf numFmtId="49" fontId="4" fillId="0" borderId="0" xfId="0" applyNumberFormat="1" applyFont="1" applyAlignment="1" applyProtection="1">
      <alignment horizontal="right"/>
      <protection locked="0"/>
    </xf>
    <xf numFmtId="0" fontId="0" fillId="38" borderId="0" xfId="0" applyFill="1" applyAlignment="1" applyProtection="1">
      <alignment wrapText="1"/>
      <protection locked="0"/>
    </xf>
    <xf numFmtId="49" fontId="47" fillId="0" borderId="0" xfId="0" applyNumberFormat="1" applyFont="1" applyAlignment="1" applyProtection="1">
      <alignment horizontal="right"/>
      <protection locked="0"/>
    </xf>
    <xf numFmtId="2" fontId="3" fillId="0" borderId="0" xfId="0" applyNumberFormat="1" applyFont="1" applyProtection="1">
      <protection locked="0"/>
    </xf>
    <xf numFmtId="43" fontId="3" fillId="38" borderId="0" xfId="1" applyFont="1" applyFill="1" applyBorder="1" applyProtection="1">
      <protection locked="0"/>
    </xf>
    <xf numFmtId="0" fontId="2" fillId="38" borderId="0" xfId="0" applyFont="1" applyFill="1" applyProtection="1">
      <protection locked="0"/>
    </xf>
    <xf numFmtId="0" fontId="0" fillId="38" borderId="0" xfId="0" applyFill="1" applyAlignment="1" applyProtection="1">
      <alignment horizontal="left" wrapText="1"/>
      <protection locked="0"/>
    </xf>
    <xf numFmtId="49" fontId="2" fillId="0" borderId="0" xfId="0" applyNumberFormat="1" applyFont="1" applyProtection="1">
      <protection locked="0"/>
    </xf>
    <xf numFmtId="165" fontId="2" fillId="0" borderId="0" xfId="0" applyNumberFormat="1" applyFont="1" applyAlignment="1" applyProtection="1">
      <alignment horizontal="right"/>
      <protection locked="0"/>
    </xf>
    <xf numFmtId="0" fontId="2" fillId="36" borderId="0" xfId="0" applyFont="1" applyFill="1" applyAlignment="1" applyProtection="1">
      <alignment wrapText="1"/>
      <protection locked="0"/>
    </xf>
    <xf numFmtId="49" fontId="0" fillId="36" borderId="0" xfId="0" applyNumberFormat="1" applyFill="1" applyAlignment="1" applyProtection="1">
      <alignment horizontal="right"/>
      <protection locked="0"/>
    </xf>
    <xf numFmtId="2" fontId="3" fillId="36" borderId="0" xfId="0" applyNumberFormat="1" applyFont="1" applyFill="1" applyProtection="1">
      <protection locked="0"/>
    </xf>
    <xf numFmtId="2" fontId="3" fillId="38" borderId="0" xfId="0" applyNumberFormat="1" applyFont="1" applyFill="1" applyProtection="1">
      <protection locked="0"/>
    </xf>
    <xf numFmtId="0" fontId="3" fillId="38" borderId="0" xfId="0" applyFont="1" applyFill="1" applyAlignment="1" applyProtection="1">
      <alignment horizontal="left" wrapText="1"/>
      <protection locked="0"/>
    </xf>
    <xf numFmtId="49" fontId="0" fillId="39" borderId="0" xfId="0" applyNumberFormat="1" applyFill="1" applyAlignment="1" applyProtection="1">
      <alignment horizontal="right"/>
      <protection locked="0"/>
    </xf>
    <xf numFmtId="0" fontId="48" fillId="0" borderId="0" xfId="0" applyFont="1" applyAlignment="1" applyProtection="1">
      <alignment horizontal="center"/>
      <protection locked="0"/>
    </xf>
    <xf numFmtId="0" fontId="48" fillId="36" borderId="0" xfId="0" applyFont="1" applyFill="1" applyProtection="1">
      <protection locked="0"/>
    </xf>
    <xf numFmtId="0" fontId="2" fillId="0" borderId="21" xfId="0" applyFont="1" applyBorder="1"/>
    <xf numFmtId="0" fontId="2" fillId="36" borderId="0" xfId="0" applyFont="1" applyFill="1"/>
    <xf numFmtId="49" fontId="2" fillId="39" borderId="0" xfId="0" applyNumberFormat="1" applyFont="1" applyFill="1" applyAlignment="1">
      <alignment horizontal="left" vertical="top" wrapText="1"/>
    </xf>
    <xf numFmtId="0" fontId="3" fillId="40" borderId="23" xfId="0" applyFont="1" applyFill="1" applyBorder="1" applyAlignment="1" applyProtection="1">
      <alignment wrapText="1"/>
      <protection locked="0"/>
    </xf>
    <xf numFmtId="0" fontId="2" fillId="38" borderId="0" xfId="0" applyFont="1" applyFill="1" applyAlignment="1" applyProtection="1">
      <alignment vertical="top" wrapText="1"/>
      <protection locked="0"/>
    </xf>
    <xf numFmtId="0" fontId="2" fillId="38" borderId="0" xfId="0" applyFont="1" applyFill="1" applyAlignment="1" applyProtection="1">
      <alignment vertical="center" wrapText="1"/>
      <protection locked="0"/>
    </xf>
    <xf numFmtId="0" fontId="2" fillId="38" borderId="0" xfId="0" applyFont="1" applyFill="1" applyAlignment="1" applyProtection="1">
      <alignment vertical="center"/>
      <protection locked="0"/>
    </xf>
    <xf numFmtId="0" fontId="2" fillId="38" borderId="0" xfId="0" applyFont="1" applyFill="1" applyAlignment="1" applyProtection="1">
      <alignment vertical="top"/>
      <protection locked="0"/>
    </xf>
    <xf numFmtId="0" fontId="2" fillId="0" borderId="21" xfId="0" quotePrefix="1" applyFont="1" applyBorder="1" applyAlignment="1">
      <alignment horizontal="right"/>
    </xf>
    <xf numFmtId="49" fontId="49" fillId="41" borderId="0" xfId="0" applyNumberFormat="1" applyFont="1" applyFill="1"/>
    <xf numFmtId="49" fontId="2" fillId="0" borderId="0" xfId="0" quotePrefix="1" applyNumberFormat="1" applyFont="1" applyAlignment="1">
      <alignment horizontal="right"/>
    </xf>
    <xf numFmtId="0" fontId="2" fillId="42" borderId="0" xfId="0" applyFont="1" applyFill="1" applyAlignment="1" applyProtection="1">
      <alignment wrapText="1"/>
      <protection locked="0"/>
    </xf>
    <xf numFmtId="49" fontId="0" fillId="42" borderId="0" xfId="0" applyNumberFormat="1" applyFill="1" applyProtection="1">
      <protection locked="0"/>
    </xf>
    <xf numFmtId="49" fontId="0" fillId="42" borderId="0" xfId="0" applyNumberFormat="1" applyFill="1" applyAlignment="1" applyProtection="1">
      <alignment horizontal="right"/>
      <protection locked="0"/>
    </xf>
    <xf numFmtId="165" fontId="0" fillId="42" borderId="0" xfId="0" applyNumberFormat="1" applyFill="1" applyAlignment="1" applyProtection="1">
      <alignment horizontal="right"/>
      <protection locked="0"/>
    </xf>
    <xf numFmtId="49" fontId="2" fillId="42" borderId="0" xfId="0" applyNumberFormat="1" applyFont="1" applyFill="1" applyAlignment="1" applyProtection="1">
      <alignment horizontal="right"/>
      <protection locked="0"/>
    </xf>
    <xf numFmtId="2" fontId="0" fillId="42" borderId="0" xfId="0" applyNumberFormat="1" applyFill="1" applyProtection="1">
      <protection locked="0"/>
    </xf>
    <xf numFmtId="0" fontId="0" fillId="0" borderId="0" xfId="0" applyAlignment="1">
      <alignment horizontal="left" wrapText="1"/>
    </xf>
    <xf numFmtId="0" fontId="2" fillId="0" borderId="4" xfId="0" applyFont="1" applyBorder="1" applyAlignment="1">
      <alignment horizontal="left" wrapText="1"/>
    </xf>
    <xf numFmtId="0" fontId="0" fillId="0" borderId="7" xfId="0" applyBorder="1" applyAlignment="1">
      <alignment horizontal="left" wrapText="1"/>
    </xf>
    <xf numFmtId="0" fontId="2" fillId="0" borderId="6" xfId="0" applyFont="1" applyBorder="1" applyAlignment="1">
      <alignment horizontal="left" wrapText="1"/>
    </xf>
    <xf numFmtId="0" fontId="0" fillId="0" borderId="4" xfId="0" applyBorder="1" applyAlignment="1">
      <alignment horizontal="left" wrapText="1"/>
    </xf>
    <xf numFmtId="0" fontId="0" fillId="0" borderId="0" xfId="0" applyAlignment="1">
      <alignment wrapText="1"/>
    </xf>
    <xf numFmtId="49" fontId="0" fillId="0" borderId="0" xfId="0" applyNumberFormat="1" applyAlignment="1">
      <alignment horizontal="left" wrapText="1"/>
    </xf>
    <xf numFmtId="0" fontId="0" fillId="38" borderId="0" xfId="0" applyFill="1" applyAlignment="1" applyProtection="1">
      <alignment horizontal="left" wrapText="1"/>
      <protection locked="0"/>
    </xf>
    <xf numFmtId="49" fontId="44" fillId="37" borderId="22" xfId="0" applyNumberFormat="1" applyFont="1" applyFill="1" applyBorder="1" applyAlignment="1" applyProtection="1">
      <alignment horizontal="center" wrapText="1"/>
      <protection locked="0"/>
    </xf>
    <xf numFmtId="0" fontId="3" fillId="38" borderId="0" xfId="0" applyFont="1" applyFill="1" applyAlignment="1" applyProtection="1">
      <alignment horizontal="left" wrapText="1"/>
      <protection locked="0"/>
    </xf>
    <xf numFmtId="49" fontId="2" fillId="38" borderId="0" xfId="0" applyNumberFormat="1" applyFont="1" applyFill="1" applyAlignment="1" applyProtection="1">
      <alignment horizontal="left" wrapText="1"/>
      <protection locked="0"/>
    </xf>
    <xf numFmtId="0" fontId="3" fillId="0" borderId="0" xfId="0" applyFont="1" applyAlignment="1">
      <alignment horizontal="center"/>
    </xf>
    <xf numFmtId="4" fontId="17" fillId="3" borderId="10" xfId="0" applyNumberFormat="1" applyFont="1" applyFill="1" applyBorder="1" applyAlignment="1">
      <alignment horizontal="left"/>
    </xf>
    <xf numFmtId="4" fontId="17" fillId="3" borderId="9" xfId="0" applyNumberFormat="1" applyFont="1" applyFill="1" applyBorder="1" applyAlignment="1">
      <alignment horizontal="left"/>
    </xf>
    <xf numFmtId="4" fontId="17" fillId="3" borderId="11" xfId="0" applyNumberFormat="1" applyFont="1" applyFill="1" applyBorder="1" applyAlignment="1">
      <alignment horizontal="left"/>
    </xf>
  </cellXfs>
  <cellStyles count="30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Comma 12" xfId="70" xr:uid="{00000000-0005-0000-0000-00001C000000}"/>
    <cellStyle name="Comma 12 2" xfId="71" xr:uid="{00000000-0005-0000-0000-00001D000000}"/>
    <cellStyle name="Comma 2" xfId="45" xr:uid="{00000000-0005-0000-0000-00001E000000}"/>
    <cellStyle name="Comma 2 2" xfId="187" xr:uid="{00000000-0005-0000-0000-00001F000000}"/>
    <cellStyle name="Comma 3" xfId="69" xr:uid="{00000000-0005-0000-0000-000020000000}"/>
    <cellStyle name="Comma 3 2" xfId="101" xr:uid="{00000000-0005-0000-0000-000021000000}"/>
    <cellStyle name="Comma 3 2 2" xfId="160" xr:uid="{00000000-0005-0000-0000-000022000000}"/>
    <cellStyle name="Comma 3 2 3" xfId="193" xr:uid="{00000000-0005-0000-0000-000023000000}"/>
    <cellStyle name="Comma 4" xfId="159" xr:uid="{00000000-0005-0000-0000-000024000000}"/>
    <cellStyle name="Comma 4 2" xfId="233" xr:uid="{00000000-0005-0000-0000-000025000000}"/>
    <cellStyle name="Comma 5" xfId="237" xr:uid="{00000000-0005-0000-0000-000026000000}"/>
    <cellStyle name="Comma 5 2" xfId="273" xr:uid="{00000000-0005-0000-0000-000027000000}"/>
    <cellStyle name="Comma 6" xfId="72" xr:uid="{00000000-0005-0000-0000-000028000000}"/>
    <cellStyle name="Comma 6 2" xfId="73" xr:uid="{00000000-0005-0000-0000-000029000000}"/>
    <cellStyle name="Comma 6 3" xfId="276" xr:uid="{00000000-0005-0000-0000-00002A000000}"/>
    <cellStyle name="Comma 7" xfId="285" xr:uid="{00000000-0005-0000-0000-00002B000000}"/>
    <cellStyle name="Comma 8" xfId="43" xr:uid="{00000000-0005-0000-0000-00002C000000}"/>
    <cellStyle name="Comma0" xfId="238" xr:uid="{00000000-0005-0000-0000-00002D000000}"/>
    <cellStyle name="Comma0 2" xfId="277" xr:uid="{00000000-0005-0000-0000-00002E000000}"/>
    <cellStyle name="Comma0 3" xfId="274" xr:uid="{00000000-0005-0000-0000-00002F000000}"/>
    <cellStyle name="Currency 2" xfId="52" xr:uid="{00000000-0005-0000-0000-000030000000}"/>
    <cellStyle name="Currency 2 2" xfId="59" xr:uid="{00000000-0005-0000-0000-000031000000}"/>
    <cellStyle name="Currency 2 3" xfId="56" xr:uid="{00000000-0005-0000-0000-000032000000}"/>
    <cellStyle name="Currency 2 4" xfId="152" xr:uid="{00000000-0005-0000-0000-000033000000}"/>
    <cellStyle name="Currency 2 5" xfId="66" xr:uid="{00000000-0005-0000-0000-000034000000}"/>
    <cellStyle name="Currency 3" xfId="54" xr:uid="{00000000-0005-0000-0000-000035000000}"/>
    <cellStyle name="Currency 3 2" xfId="234" xr:uid="{00000000-0005-0000-0000-000036000000}"/>
    <cellStyle name="Currency 4" xfId="60" xr:uid="{00000000-0005-0000-0000-000037000000}"/>
    <cellStyle name="Currency 4 2" xfId="286" xr:uid="{00000000-0005-0000-0000-000038000000}"/>
    <cellStyle name="Currency 5" xfId="220" xr:uid="{00000000-0005-0000-0000-000039000000}"/>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239" xr:uid="{00000000-0005-0000-0000-000040000000}"/>
    <cellStyle name="Hyperlink 3" xfId="221" xr:uid="{00000000-0005-0000-0000-000041000000}"/>
    <cellStyle name="Hyperlink 4" xfId="215" xr:uid="{00000000-0005-0000-0000-000042000000}"/>
    <cellStyle name="Input" xfId="10" builtinId="20" customBuiltin="1"/>
    <cellStyle name="January Payment" xfId="102" xr:uid="{00000000-0005-0000-0000-000044000000}"/>
    <cellStyle name="Linked Cell" xfId="13" builtinId="24" customBuiltin="1"/>
    <cellStyle name="Neutral" xfId="9" builtinId="28" customBuiltin="1"/>
    <cellStyle name="Normal" xfId="0" builtinId="0"/>
    <cellStyle name="Normal 10" xfId="103" xr:uid="{00000000-0005-0000-0000-000048000000}"/>
    <cellStyle name="Normal 10 2" xfId="240" xr:uid="{00000000-0005-0000-0000-000049000000}"/>
    <cellStyle name="Normal 11" xfId="104" xr:uid="{00000000-0005-0000-0000-00004A000000}"/>
    <cellStyle name="Normal 11 2" xfId="241" xr:uid="{00000000-0005-0000-0000-00004B000000}"/>
    <cellStyle name="Normal 12" xfId="105" xr:uid="{00000000-0005-0000-0000-00004C000000}"/>
    <cellStyle name="Normal 12 2" xfId="242" xr:uid="{00000000-0005-0000-0000-00004D000000}"/>
    <cellStyle name="Normal 13" xfId="106" xr:uid="{00000000-0005-0000-0000-00004E000000}"/>
    <cellStyle name="Normal 13 2" xfId="243" xr:uid="{00000000-0005-0000-0000-00004F000000}"/>
    <cellStyle name="Normal 14" xfId="107" xr:uid="{00000000-0005-0000-0000-000050000000}"/>
    <cellStyle name="Normal 14 2" xfId="244" xr:uid="{00000000-0005-0000-0000-000051000000}"/>
    <cellStyle name="Normal 15" xfId="108" xr:uid="{00000000-0005-0000-0000-000052000000}"/>
    <cellStyle name="Normal 15 2" xfId="245" xr:uid="{00000000-0005-0000-0000-000053000000}"/>
    <cellStyle name="Normal 16" xfId="109" xr:uid="{00000000-0005-0000-0000-000054000000}"/>
    <cellStyle name="Normal 16 2" xfId="246" xr:uid="{00000000-0005-0000-0000-000055000000}"/>
    <cellStyle name="Normal 17" xfId="110" xr:uid="{00000000-0005-0000-0000-000056000000}"/>
    <cellStyle name="Normal 17 2" xfId="247" xr:uid="{00000000-0005-0000-0000-000057000000}"/>
    <cellStyle name="Normal 18" xfId="111" xr:uid="{00000000-0005-0000-0000-000058000000}"/>
    <cellStyle name="Normal 18 2" xfId="248" xr:uid="{00000000-0005-0000-0000-000059000000}"/>
    <cellStyle name="Normal 19" xfId="112" xr:uid="{00000000-0005-0000-0000-00005A000000}"/>
    <cellStyle name="Normal 19 2" xfId="249" xr:uid="{00000000-0005-0000-0000-00005B000000}"/>
    <cellStyle name="Normal 2" xfId="44" xr:uid="{00000000-0005-0000-0000-00005C000000}"/>
    <cellStyle name="Normal 2 2" xfId="58" xr:uid="{00000000-0005-0000-0000-00005D000000}"/>
    <cellStyle name="Normal 2 2 2" xfId="75" xr:uid="{00000000-0005-0000-0000-00005E000000}"/>
    <cellStyle name="Normal 2 2 2 2" xfId="223" xr:uid="{00000000-0005-0000-0000-00005F000000}"/>
    <cellStyle name="Normal 2 2 2 2 2" xfId="253" xr:uid="{00000000-0005-0000-0000-000060000000}"/>
    <cellStyle name="Normal 2 2 2 3" xfId="252" xr:uid="{00000000-0005-0000-0000-000061000000}"/>
    <cellStyle name="Normal 2 2 2 4" xfId="222" xr:uid="{00000000-0005-0000-0000-000062000000}"/>
    <cellStyle name="Normal 2 2 3" xfId="113" xr:uid="{00000000-0005-0000-0000-000063000000}"/>
    <cellStyle name="Normal 2 2 3 2" xfId="251" xr:uid="{00000000-0005-0000-0000-000064000000}"/>
    <cellStyle name="Normal 2 2 4" xfId="74" xr:uid="{00000000-0005-0000-0000-000065000000}"/>
    <cellStyle name="Normal 2 2 4 2" xfId="158" xr:uid="{00000000-0005-0000-0000-000066000000}"/>
    <cellStyle name="Normal 2 2 5" xfId="199" xr:uid="{00000000-0005-0000-0000-000067000000}"/>
    <cellStyle name="Normal 2 3" xfId="55" xr:uid="{00000000-0005-0000-0000-000068000000}"/>
    <cellStyle name="Normal 2 3 2" xfId="77" xr:uid="{00000000-0005-0000-0000-000069000000}"/>
    <cellStyle name="Normal 2 3 2 2" xfId="255" xr:uid="{00000000-0005-0000-0000-00006A000000}"/>
    <cellStyle name="Normal 2 3 2 3" xfId="225" xr:uid="{00000000-0005-0000-0000-00006B000000}"/>
    <cellStyle name="Normal 2 3 3" xfId="153" xr:uid="{00000000-0005-0000-0000-00006C000000}"/>
    <cellStyle name="Normal 2 3 3 2" xfId="254" xr:uid="{00000000-0005-0000-0000-00006D000000}"/>
    <cellStyle name="Normal 2 3 4" xfId="76" xr:uid="{00000000-0005-0000-0000-00006E000000}"/>
    <cellStyle name="Normal 2 3 4 2" xfId="161" xr:uid="{00000000-0005-0000-0000-00006F000000}"/>
    <cellStyle name="Normal 2 3 5" xfId="197" xr:uid="{00000000-0005-0000-0000-000070000000}"/>
    <cellStyle name="Normal 2 3 6" xfId="224" xr:uid="{00000000-0005-0000-0000-000071000000}"/>
    <cellStyle name="Normal 2 4" xfId="51" xr:uid="{00000000-0005-0000-0000-000072000000}"/>
    <cellStyle name="Normal 2 4 2" xfId="151" xr:uid="{00000000-0005-0000-0000-000073000000}"/>
    <cellStyle name="Normal 2 4 3" xfId="78" xr:uid="{00000000-0005-0000-0000-000074000000}"/>
    <cellStyle name="Normal 2 4 4" xfId="250" xr:uid="{00000000-0005-0000-0000-000075000000}"/>
    <cellStyle name="Normal 2 5" xfId="186" xr:uid="{00000000-0005-0000-0000-000076000000}"/>
    <cellStyle name="Normal 2_ACE_CC" xfId="64" xr:uid="{00000000-0005-0000-0000-000077000000}"/>
    <cellStyle name="Normal 20" xfId="114" xr:uid="{00000000-0005-0000-0000-000078000000}"/>
    <cellStyle name="Normal 20 2" xfId="256" xr:uid="{00000000-0005-0000-0000-000079000000}"/>
    <cellStyle name="Normal 21" xfId="115" xr:uid="{00000000-0005-0000-0000-00007A000000}"/>
    <cellStyle name="Normal 21 2" xfId="257" xr:uid="{00000000-0005-0000-0000-00007B000000}"/>
    <cellStyle name="Normal 22" xfId="116" xr:uid="{00000000-0005-0000-0000-00007C000000}"/>
    <cellStyle name="Normal 22 2" xfId="258" xr:uid="{00000000-0005-0000-0000-00007D000000}"/>
    <cellStyle name="Normal 23" xfId="117" xr:uid="{00000000-0005-0000-0000-00007E000000}"/>
    <cellStyle name="Normal 23 2" xfId="269" xr:uid="{00000000-0005-0000-0000-00007F000000}"/>
    <cellStyle name="Normal 24" xfId="118" xr:uid="{00000000-0005-0000-0000-000080000000}"/>
    <cellStyle name="Normal 24 2" xfId="270" xr:uid="{00000000-0005-0000-0000-000081000000}"/>
    <cellStyle name="Normal 25" xfId="119" xr:uid="{00000000-0005-0000-0000-000082000000}"/>
    <cellStyle name="Normal 25 2" xfId="271" xr:uid="{00000000-0005-0000-0000-000083000000}"/>
    <cellStyle name="Normal 26" xfId="120" xr:uid="{00000000-0005-0000-0000-000084000000}"/>
    <cellStyle name="Normal 26 2" xfId="272" xr:uid="{00000000-0005-0000-0000-000085000000}"/>
    <cellStyle name="Normal 26 3" xfId="236" xr:uid="{00000000-0005-0000-0000-000086000000}"/>
    <cellStyle name="Normal 27" xfId="121" xr:uid="{00000000-0005-0000-0000-000087000000}"/>
    <cellStyle name="Normal 27 2" xfId="275" xr:uid="{00000000-0005-0000-0000-000088000000}"/>
    <cellStyle name="Normal 28" xfId="122" xr:uid="{00000000-0005-0000-0000-000089000000}"/>
    <cellStyle name="Normal 29" xfId="123" xr:uid="{00000000-0005-0000-0000-00008A000000}"/>
    <cellStyle name="Normal 3" xfId="46" xr:uid="{00000000-0005-0000-0000-00008B000000}"/>
    <cellStyle name="Normal 3 2" xfId="48" xr:uid="{00000000-0005-0000-0000-00008C000000}"/>
    <cellStyle name="Normal 3 2 2" xfId="79" xr:uid="{00000000-0005-0000-0000-00008D000000}"/>
    <cellStyle name="Normal 3 2 2 2" xfId="261" xr:uid="{00000000-0005-0000-0000-00008E000000}"/>
    <cellStyle name="Normal 3 2 2 3" xfId="228" xr:uid="{00000000-0005-0000-0000-00008F000000}"/>
    <cellStyle name="Normal 3 2 3" xfId="260" xr:uid="{00000000-0005-0000-0000-000090000000}"/>
    <cellStyle name="Normal 3 2 4" xfId="227" xr:uid="{00000000-0005-0000-0000-000091000000}"/>
    <cellStyle name="Normal 3 3" xfId="80" xr:uid="{00000000-0005-0000-0000-000092000000}"/>
    <cellStyle name="Normal 3 3 2" xfId="81" xr:uid="{00000000-0005-0000-0000-000093000000}"/>
    <cellStyle name="Normal 3 3 3" xfId="259" xr:uid="{00000000-0005-0000-0000-000094000000}"/>
    <cellStyle name="Normal 3 4" xfId="82" xr:uid="{00000000-0005-0000-0000-000095000000}"/>
    <cellStyle name="Normal 3 4 2" xfId="83" xr:uid="{00000000-0005-0000-0000-000096000000}"/>
    <cellStyle name="Normal 3 5" xfId="84" xr:uid="{00000000-0005-0000-0000-000097000000}"/>
    <cellStyle name="Normal 3 5 2" xfId="85" xr:uid="{00000000-0005-0000-0000-000098000000}"/>
    <cellStyle name="Normal 3 6" xfId="86" xr:uid="{00000000-0005-0000-0000-000099000000}"/>
    <cellStyle name="Normal 3 7" xfId="226" xr:uid="{00000000-0005-0000-0000-00009A000000}"/>
    <cellStyle name="Normal 3_ACE_CC" xfId="63" xr:uid="{00000000-0005-0000-0000-00009B000000}"/>
    <cellStyle name="Normal 30" xfId="124" xr:uid="{00000000-0005-0000-0000-00009C000000}"/>
    <cellStyle name="Normal 30 2" xfId="278" xr:uid="{00000000-0005-0000-0000-00009D000000}"/>
    <cellStyle name="Normal 31" xfId="125" xr:uid="{00000000-0005-0000-0000-00009E000000}"/>
    <cellStyle name="Normal 32" xfId="126" xr:uid="{00000000-0005-0000-0000-00009F000000}"/>
    <cellStyle name="Normal 33" xfId="127" xr:uid="{00000000-0005-0000-0000-0000A0000000}"/>
    <cellStyle name="Normal 34" xfId="128" xr:uid="{00000000-0005-0000-0000-0000A1000000}"/>
    <cellStyle name="Normal 35" xfId="129" xr:uid="{00000000-0005-0000-0000-0000A2000000}"/>
    <cellStyle name="Normal 36" xfId="130" xr:uid="{00000000-0005-0000-0000-0000A3000000}"/>
    <cellStyle name="Normal 37" xfId="131" xr:uid="{00000000-0005-0000-0000-0000A4000000}"/>
    <cellStyle name="Normal 38" xfId="132" xr:uid="{00000000-0005-0000-0000-0000A5000000}"/>
    <cellStyle name="Normal 39" xfId="133" xr:uid="{00000000-0005-0000-0000-0000A6000000}"/>
    <cellStyle name="Normal 4" xfId="47" xr:uid="{00000000-0005-0000-0000-0000A7000000}"/>
    <cellStyle name="Normal 4 2" xfId="53" xr:uid="{00000000-0005-0000-0000-0000A8000000}"/>
    <cellStyle name="Normal 4 2 2" xfId="88" xr:uid="{00000000-0005-0000-0000-0000A9000000}"/>
    <cellStyle name="Normal 4 2 3" xfId="134" xr:uid="{00000000-0005-0000-0000-0000AA000000}"/>
    <cellStyle name="Normal 4 3" xfId="89" xr:uid="{00000000-0005-0000-0000-0000AB000000}"/>
    <cellStyle name="Normal 4 3 2" xfId="90" xr:uid="{00000000-0005-0000-0000-0000AC000000}"/>
    <cellStyle name="Normal 4 3 3" xfId="164" xr:uid="{00000000-0005-0000-0000-0000AD000000}"/>
    <cellStyle name="Normal 4 3 4" xfId="208" xr:uid="{00000000-0005-0000-0000-0000AE000000}"/>
    <cellStyle name="Normal 4 4" xfId="91" xr:uid="{00000000-0005-0000-0000-0000AF000000}"/>
    <cellStyle name="Normal 4 4 2" xfId="92" xr:uid="{00000000-0005-0000-0000-0000B0000000}"/>
    <cellStyle name="Normal 4 5" xfId="93" xr:uid="{00000000-0005-0000-0000-0000B1000000}"/>
    <cellStyle name="Normal 4 5 2" xfId="94" xr:uid="{00000000-0005-0000-0000-0000B2000000}"/>
    <cellStyle name="Normal 4 6" xfId="95" xr:uid="{00000000-0005-0000-0000-0000B3000000}"/>
    <cellStyle name="Normal 4 7" xfId="87" xr:uid="{00000000-0005-0000-0000-0000B4000000}"/>
    <cellStyle name="Normal 4_ACE_CC" xfId="57" xr:uid="{00000000-0005-0000-0000-0000B5000000}"/>
    <cellStyle name="Normal 40" xfId="135" xr:uid="{00000000-0005-0000-0000-0000B6000000}"/>
    <cellStyle name="Normal 41" xfId="136" xr:uid="{00000000-0005-0000-0000-0000B7000000}"/>
    <cellStyle name="Normal 42" xfId="137" xr:uid="{00000000-0005-0000-0000-0000B8000000}"/>
    <cellStyle name="Normal 43" xfId="138" xr:uid="{00000000-0005-0000-0000-0000B9000000}"/>
    <cellStyle name="Normal 44" xfId="139" xr:uid="{00000000-0005-0000-0000-0000BA000000}"/>
    <cellStyle name="Normal 45" xfId="140" xr:uid="{00000000-0005-0000-0000-0000BB000000}"/>
    <cellStyle name="Normal 46" xfId="141" xr:uid="{00000000-0005-0000-0000-0000BC000000}"/>
    <cellStyle name="Normal 47" xfId="142" xr:uid="{00000000-0005-0000-0000-0000BD000000}"/>
    <cellStyle name="Normal 48" xfId="143" xr:uid="{00000000-0005-0000-0000-0000BE000000}"/>
    <cellStyle name="Normal 49" xfId="144" xr:uid="{00000000-0005-0000-0000-0000BF000000}"/>
    <cellStyle name="Normal 5" xfId="49" xr:uid="{00000000-0005-0000-0000-0000C0000000}"/>
    <cellStyle name="Normal 5 2" xfId="100" xr:uid="{00000000-0005-0000-0000-0000C1000000}"/>
    <cellStyle name="Normal 5 2 2" xfId="165" xr:uid="{00000000-0005-0000-0000-0000C2000000}"/>
    <cellStyle name="Normal 5 2 2 2" xfId="298" xr:uid="{00000000-0005-0000-0000-0000C3000000}"/>
    <cellStyle name="Normal 5 2 3" xfId="262" xr:uid="{00000000-0005-0000-0000-0000C4000000}"/>
    <cellStyle name="Normal 5 3" xfId="68" xr:uid="{00000000-0005-0000-0000-0000C5000000}"/>
    <cellStyle name="Normal 5 4" xfId="229" xr:uid="{00000000-0005-0000-0000-0000C6000000}"/>
    <cellStyle name="Normal 50" xfId="145" xr:uid="{00000000-0005-0000-0000-0000C7000000}"/>
    <cellStyle name="Normal 50 2" xfId="166" xr:uid="{00000000-0005-0000-0000-0000C8000000}"/>
    <cellStyle name="Normal 50 3" xfId="195" xr:uid="{00000000-0005-0000-0000-0000C9000000}"/>
    <cellStyle name="Normal 51" xfId="167" xr:uid="{00000000-0005-0000-0000-0000CA000000}"/>
    <cellStyle name="Normal 52" xfId="168" xr:uid="{00000000-0005-0000-0000-0000CB000000}"/>
    <cellStyle name="Normal 53" xfId="169" xr:uid="{00000000-0005-0000-0000-0000CC000000}"/>
    <cellStyle name="Normal 54" xfId="170" xr:uid="{00000000-0005-0000-0000-0000CD000000}"/>
    <cellStyle name="Normal 55" xfId="171" xr:uid="{00000000-0005-0000-0000-0000CE000000}"/>
    <cellStyle name="Normal 56" xfId="172" xr:uid="{00000000-0005-0000-0000-0000CF000000}"/>
    <cellStyle name="Normal 57" xfId="173" xr:uid="{00000000-0005-0000-0000-0000D0000000}"/>
    <cellStyle name="Normal 58" xfId="174" xr:uid="{00000000-0005-0000-0000-0000D1000000}"/>
    <cellStyle name="Normal 58 2" xfId="292" xr:uid="{00000000-0005-0000-0000-0000D2000000}"/>
    <cellStyle name="Normal 58 3" xfId="284" xr:uid="{00000000-0005-0000-0000-0000D3000000}"/>
    <cellStyle name="Normal 58 4" xfId="279" xr:uid="{00000000-0005-0000-0000-0000D4000000}"/>
    <cellStyle name="Normal 59" xfId="175" xr:uid="{00000000-0005-0000-0000-0000D5000000}"/>
    <cellStyle name="Normal 59 2" xfId="293" xr:uid="{00000000-0005-0000-0000-0000D6000000}"/>
    <cellStyle name="Normal 59 3" xfId="288" xr:uid="{00000000-0005-0000-0000-0000D7000000}"/>
    <cellStyle name="Normal 59 4" xfId="280" xr:uid="{00000000-0005-0000-0000-0000D8000000}"/>
    <cellStyle name="Normal 6" xfId="62" xr:uid="{00000000-0005-0000-0000-0000D9000000}"/>
    <cellStyle name="Normal 6 10" xfId="190" xr:uid="{00000000-0005-0000-0000-0000DA000000}"/>
    <cellStyle name="Normal 6 11" xfId="198" xr:uid="{00000000-0005-0000-0000-0000DB000000}"/>
    <cellStyle name="Normal 6 2" xfId="97" xr:uid="{00000000-0005-0000-0000-0000DC000000}"/>
    <cellStyle name="Normal 6 2 2" xfId="147" xr:uid="{00000000-0005-0000-0000-0000DD000000}"/>
    <cellStyle name="Normal 6 2 3" xfId="205" xr:uid="{00000000-0005-0000-0000-0000DE000000}"/>
    <cellStyle name="Normal 6 2 4" xfId="263" xr:uid="{00000000-0005-0000-0000-0000DF000000}"/>
    <cellStyle name="Normal 6 3" xfId="96" xr:uid="{00000000-0005-0000-0000-0000E0000000}"/>
    <cellStyle name="Normal 6 3 2" xfId="176" xr:uid="{00000000-0005-0000-0000-0000E1000000}"/>
    <cellStyle name="Normal 6 3 3" xfId="206" xr:uid="{00000000-0005-0000-0000-0000E2000000}"/>
    <cellStyle name="Normal 6 3 4" xfId="282" xr:uid="{00000000-0005-0000-0000-0000E3000000}"/>
    <cellStyle name="Normal 6 4" xfId="146" xr:uid="{00000000-0005-0000-0000-0000E4000000}"/>
    <cellStyle name="Normal 6 4 2" xfId="162" xr:uid="{00000000-0005-0000-0000-0000E5000000}"/>
    <cellStyle name="Normal 6 5" xfId="154" xr:uid="{00000000-0005-0000-0000-0000E6000000}"/>
    <cellStyle name="Normal 6 6" xfId="156" xr:uid="{00000000-0005-0000-0000-0000E7000000}"/>
    <cellStyle name="Normal 6 6 2" xfId="210" xr:uid="{00000000-0005-0000-0000-0000E8000000}"/>
    <cellStyle name="Normal 6 6 2 2" xfId="216" xr:uid="{00000000-0005-0000-0000-0000E9000000}"/>
    <cellStyle name="Normal 6 6 3" xfId="213" xr:uid="{00000000-0005-0000-0000-0000EA000000}"/>
    <cellStyle name="Normal 6 7" xfId="203" xr:uid="{00000000-0005-0000-0000-0000EB000000}"/>
    <cellStyle name="Normal 6 8" xfId="204" xr:uid="{00000000-0005-0000-0000-0000EC000000}"/>
    <cellStyle name="Normal 6 9" xfId="194" xr:uid="{00000000-0005-0000-0000-0000ED000000}"/>
    <cellStyle name="Normal 60" xfId="177" xr:uid="{00000000-0005-0000-0000-0000EE000000}"/>
    <cellStyle name="Normal 60 2" xfId="294" xr:uid="{00000000-0005-0000-0000-0000EF000000}"/>
    <cellStyle name="Normal 60 3" xfId="289" xr:uid="{00000000-0005-0000-0000-0000F0000000}"/>
    <cellStyle name="Normal 60 4" xfId="281" xr:uid="{00000000-0005-0000-0000-0000F1000000}"/>
    <cellStyle name="Normal 61" xfId="178" xr:uid="{00000000-0005-0000-0000-0000F2000000}"/>
    <cellStyle name="Normal 61 2" xfId="295" xr:uid="{00000000-0005-0000-0000-0000F3000000}"/>
    <cellStyle name="Normal 61 3" xfId="291" xr:uid="{00000000-0005-0000-0000-0000F4000000}"/>
    <cellStyle name="Normal 61 4" xfId="283" xr:uid="{00000000-0005-0000-0000-0000F5000000}"/>
    <cellStyle name="Normal 62" xfId="179" xr:uid="{00000000-0005-0000-0000-0000F6000000}"/>
    <cellStyle name="Normal 63" xfId="180" xr:uid="{00000000-0005-0000-0000-0000F7000000}"/>
    <cellStyle name="Normal 64" xfId="181" xr:uid="{00000000-0005-0000-0000-0000F8000000}"/>
    <cellStyle name="Normal 65" xfId="182" xr:uid="{00000000-0005-0000-0000-0000F9000000}"/>
    <cellStyle name="Normal 66" xfId="183" xr:uid="{00000000-0005-0000-0000-0000FA000000}"/>
    <cellStyle name="Normal 67" xfId="184" xr:uid="{00000000-0005-0000-0000-0000FB000000}"/>
    <cellStyle name="Normal 67 2" xfId="290" xr:uid="{00000000-0005-0000-0000-0000FC000000}"/>
    <cellStyle name="Normal 68" xfId="296" xr:uid="{00000000-0005-0000-0000-0000FD000000}"/>
    <cellStyle name="Normal 69" xfId="297" xr:uid="{00000000-0005-0000-0000-0000FE000000}"/>
    <cellStyle name="Normal 7" xfId="65" xr:uid="{00000000-0005-0000-0000-0000FF000000}"/>
    <cellStyle name="Normal 7 2" xfId="99" xr:uid="{00000000-0005-0000-0000-000000010000}"/>
    <cellStyle name="Normal 7 2 2" xfId="265" xr:uid="{00000000-0005-0000-0000-000001010000}"/>
    <cellStyle name="Normal 7 2 3" xfId="231" xr:uid="{00000000-0005-0000-0000-000002010000}"/>
    <cellStyle name="Normal 7 3" xfId="148" xr:uid="{00000000-0005-0000-0000-000003010000}"/>
    <cellStyle name="Normal 7 3 2" xfId="264" xr:uid="{00000000-0005-0000-0000-000004010000}"/>
    <cellStyle name="Normal 7 4" xfId="98" xr:uid="{00000000-0005-0000-0000-000005010000}"/>
    <cellStyle name="Normal 7 4 2" xfId="185" xr:uid="{00000000-0005-0000-0000-000006010000}"/>
    <cellStyle name="Normal 7 5" xfId="191" xr:uid="{00000000-0005-0000-0000-000007010000}"/>
    <cellStyle name="Normal 7 6" xfId="230" xr:uid="{00000000-0005-0000-0000-000008010000}"/>
    <cellStyle name="Normal 70" xfId="299" xr:uid="{00000000-0005-0000-0000-000009010000}"/>
    <cellStyle name="Normal 71" xfId="219" xr:uid="{00000000-0005-0000-0000-00000A010000}"/>
    <cellStyle name="Normal 72" xfId="42" xr:uid="{00000000-0005-0000-0000-00000B010000}"/>
    <cellStyle name="Normal 8" xfId="61" xr:uid="{00000000-0005-0000-0000-00000C010000}"/>
    <cellStyle name="Normal 8 2" xfId="149" xr:uid="{00000000-0005-0000-0000-00000D010000}"/>
    <cellStyle name="Normal 8 2 2" xfId="267" xr:uid="{00000000-0005-0000-0000-00000E010000}"/>
    <cellStyle name="Normal 8 3" xfId="189" xr:uid="{00000000-0005-0000-0000-00000F010000}"/>
    <cellStyle name="Normal 8 3 2" xfId="266" xr:uid="{00000000-0005-0000-0000-000010010000}"/>
    <cellStyle name="Normal 9" xfId="150" xr:uid="{00000000-0005-0000-0000-000011010000}"/>
    <cellStyle name="Normal 9 2" xfId="268" xr:uid="{00000000-0005-0000-0000-000012010000}"/>
    <cellStyle name="Note 2" xfId="155" xr:uid="{00000000-0005-0000-0000-000013010000}"/>
    <cellStyle name="Output" xfId="11" builtinId="21" customBuiltin="1"/>
    <cellStyle name="Percent 2" xfId="50" xr:uid="{00000000-0005-0000-0000-000015010000}"/>
    <cellStyle name="Percent 2 2" xfId="188" xr:uid="{00000000-0005-0000-0000-000016010000}"/>
    <cellStyle name="Percent 3" xfId="67" xr:uid="{00000000-0005-0000-0000-000017010000}"/>
    <cellStyle name="Percent 3 2" xfId="157" xr:uid="{00000000-0005-0000-0000-000018010000}"/>
    <cellStyle name="Percent 3 2 2" xfId="163" xr:uid="{00000000-0005-0000-0000-000019010000}"/>
    <cellStyle name="Percent 3 2 3" xfId="196" xr:uid="{00000000-0005-0000-0000-00001A010000}"/>
    <cellStyle name="Percent 3 2 3 2" xfId="212" xr:uid="{00000000-0005-0000-0000-00001B010000}"/>
    <cellStyle name="Percent 3 2 3 2 2" xfId="218" xr:uid="{00000000-0005-0000-0000-00001C010000}"/>
    <cellStyle name="Percent 3 2 3 3" xfId="214" xr:uid="{00000000-0005-0000-0000-00001D010000}"/>
    <cellStyle name="Percent 3 2 4" xfId="211" xr:uid="{00000000-0005-0000-0000-00001E010000}"/>
    <cellStyle name="Percent 3 2 4 2" xfId="217" xr:uid="{00000000-0005-0000-0000-00001F010000}"/>
    <cellStyle name="Percent 3 3" xfId="202" xr:uid="{00000000-0005-0000-0000-000020010000}"/>
    <cellStyle name="Percent 3 4" xfId="207" xr:uid="{00000000-0005-0000-0000-000021010000}"/>
    <cellStyle name="Percent 3 5" xfId="192" xr:uid="{00000000-0005-0000-0000-000022010000}"/>
    <cellStyle name="Percent 3 6" xfId="209" xr:uid="{00000000-0005-0000-0000-000023010000}"/>
    <cellStyle name="Percent 3 7" xfId="201" xr:uid="{00000000-0005-0000-0000-000024010000}"/>
    <cellStyle name="Percent 3 8" xfId="200" xr:uid="{00000000-0005-0000-0000-000025010000}"/>
    <cellStyle name="Percent 3 9" xfId="235" xr:uid="{00000000-0005-0000-0000-000026010000}"/>
    <cellStyle name="Percent 4" xfId="287" xr:uid="{00000000-0005-0000-0000-000027010000}"/>
    <cellStyle name="Percent 5" xfId="232" xr:uid="{00000000-0005-0000-0000-000028010000}"/>
    <cellStyle name="Title" xfId="2" builtinId="15" customBuiltin="1"/>
    <cellStyle name="Total" xfId="17" builtinId="25" customBuiltin="1"/>
    <cellStyle name="Warning Text" xfId="15" builtinId="11" customBuiltin="1"/>
  </cellStyles>
  <dxfs count="465">
    <dxf>
      <font>
        <color rgb="FF9C0006"/>
      </font>
      <fill>
        <patternFill>
          <bgColor rgb="FFFFC7CE"/>
        </patternFill>
      </fill>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s>
  <tableStyles count="0" defaultTableStyle="TableStyleMedium9"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276225</xdr:colOff>
      <xdr:row>188</xdr:row>
      <xdr:rowOff>38100</xdr:rowOff>
    </xdr:from>
    <xdr:to>
      <xdr:col>13</xdr:col>
      <xdr:colOff>276225</xdr:colOff>
      <xdr:row>196</xdr:row>
      <xdr:rowOff>152400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10429875" y="21583650"/>
          <a:ext cx="0" cy="2381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123825</xdr:colOff>
      <xdr:row>0</xdr:row>
      <xdr:rowOff>76200</xdr:rowOff>
    </xdr:from>
    <xdr:to>
      <xdr:col>14</xdr:col>
      <xdr:colOff>2362200</xdr:colOff>
      <xdr:row>3</xdr:row>
      <xdr:rowOff>142875</xdr:rowOff>
    </xdr:to>
    <xdr:sp macro="" textlink="">
      <xdr:nvSpPr>
        <xdr:cNvPr id="2" name="TextBox 1">
          <a:extLst>
            <a:ext uri="{FF2B5EF4-FFF2-40B4-BE49-F238E27FC236}">
              <a16:creationId xmlns:a16="http://schemas.microsoft.com/office/drawing/2014/main" id="{F7456F72-7E14-FA42-07FB-551C6AD1FE25}"/>
            </a:ext>
          </a:extLst>
        </xdr:cNvPr>
        <xdr:cNvSpPr txBox="1"/>
      </xdr:nvSpPr>
      <xdr:spPr>
        <a:xfrm>
          <a:off x="8524875" y="76200"/>
          <a:ext cx="3181350" cy="67627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FF0000"/>
              </a:solidFill>
            </a:rPr>
            <a:t>To begin,</a:t>
          </a:r>
          <a:r>
            <a:rPr lang="en-US" sz="1200" b="1" baseline="0">
              <a:solidFill>
                <a:srgbClr val="FF0000"/>
              </a:solidFill>
            </a:rPr>
            <a:t> select school name from drop down in cell B3. This will pull your location code into all applicable cells. </a:t>
          </a:r>
          <a:endParaRPr 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xdr:colOff>
      <xdr:row>8</xdr:row>
      <xdr:rowOff>76200</xdr:rowOff>
    </xdr:from>
    <xdr:to>
      <xdr:col>14</xdr:col>
      <xdr:colOff>152400</xdr:colOff>
      <xdr:row>15</xdr:row>
      <xdr:rowOff>19050</xdr:rowOff>
    </xdr:to>
    <xdr:sp macro="" textlink="">
      <xdr:nvSpPr>
        <xdr:cNvPr id="2" name="TextBox 1">
          <a:extLst>
            <a:ext uri="{FF2B5EF4-FFF2-40B4-BE49-F238E27FC236}">
              <a16:creationId xmlns:a16="http://schemas.microsoft.com/office/drawing/2014/main" id="{8D809197-9FF9-2E68-8C82-E70026B3B426}"/>
            </a:ext>
          </a:extLst>
        </xdr:cNvPr>
        <xdr:cNvSpPr txBox="1"/>
      </xdr:nvSpPr>
      <xdr:spPr>
        <a:xfrm>
          <a:off x="7829550" y="1552575"/>
          <a:ext cx="255270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With</a:t>
          </a:r>
          <a:r>
            <a:rPr lang="en-US" sz="1100" baseline="0">
              <a:solidFill>
                <a:srgbClr val="FF0000"/>
              </a:solidFill>
            </a:rPr>
            <a:t> 3130 - Please ensure you are coding all excess SPED costs to this grant code. So, on this code it is excpected to have expenses greater then revenue, unlike other grant codes. </a:t>
          </a:r>
          <a:endParaRPr lang="en-US" sz="1100">
            <a:solidFill>
              <a:srgbClr val="FF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6:M29" totalsRowShown="0">
  <autoFilter ref="B6:M29" xr:uid="{00000000-0009-0000-0100-000003000000}"/>
  <tableColumns count="12">
    <tableColumn id="1" xr3:uid="{00000000-0010-0000-0000-000001000000}" name="Assets" dataDxfId="464"/>
    <tableColumn id="2" xr3:uid="{00000000-0010-0000-0000-000002000000}" name="District" dataDxfId="463"/>
    <tableColumn id="3" xr3:uid="{00000000-0010-0000-0000-000003000000}" name="Admin Unit" dataDxfId="462"/>
    <tableColumn id="4" xr3:uid="{00000000-0010-0000-0000-000004000000}" name="School Code" dataDxfId="461"/>
    <tableColumn id="5" xr3:uid="{00000000-0010-0000-0000-000005000000}" name="Fund" dataDxfId="460"/>
    <tableColumn id="6" xr3:uid="{00000000-0010-0000-0000-000006000000}" name="Loc" dataDxfId="459"/>
    <tableColumn id="7" xr3:uid="{00000000-0010-0000-0000-000007000000}" name="SRE" dataDxfId="458"/>
    <tableColumn id="8" xr3:uid="{00000000-0010-0000-0000-000008000000}" name="Program" dataDxfId="457"/>
    <tableColumn id="9" xr3:uid="{00000000-0010-0000-0000-000009000000}" name="Source/ Object" dataDxfId="456"/>
    <tableColumn id="10" xr3:uid="{00000000-0010-0000-0000-00000A000000}" name="Job Code" dataDxfId="455"/>
    <tableColumn id="11" xr3:uid="{00000000-0010-0000-0000-00000B000000}" name="Proj/ Grant" dataDxfId="454"/>
    <tableColumn id="12" xr3:uid="{00000000-0010-0000-0000-00000C000000}" name="DP Amount" dataDxfId="45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E000000}" name="ExpTable22" displayName="ExpTable22" ref="B67:M184" totalsRowShown="0">
  <autoFilter ref="B67:M184" xr:uid="{00000000-0009-0000-0100-00000A000000}"/>
  <tableColumns count="12">
    <tableColumn id="1" xr3:uid="{00000000-0010-0000-0E00-000001000000}" name="Expenditures" dataDxfId="359"/>
    <tableColumn id="2" xr3:uid="{00000000-0010-0000-0E00-000002000000}" name="District" dataDxfId="358"/>
    <tableColumn id="3" xr3:uid="{00000000-0010-0000-0E00-000003000000}" name="Admin Unit" dataDxfId="357"/>
    <tableColumn id="4" xr3:uid="{00000000-0010-0000-0E00-000004000000}" name="School Code" dataDxfId="356"/>
    <tableColumn id="5" xr3:uid="{00000000-0010-0000-0E00-000005000000}" name="Fund"/>
    <tableColumn id="6" xr3:uid="{00000000-0010-0000-0E00-000006000000}" name="Loc" dataDxfId="355">
      <calculatedColumnFormula>+$G$3</calculatedColumnFormula>
    </tableColumn>
    <tableColumn id="7" xr3:uid="{00000000-0010-0000-0E00-000007000000}" name="SRE" dataDxfId="354"/>
    <tableColumn id="8" xr3:uid="{00000000-0010-0000-0E00-000008000000}" name="Program" dataDxfId="353"/>
    <tableColumn id="9" xr3:uid="{00000000-0010-0000-0E00-000009000000}" name="Source/ Object" dataDxfId="352"/>
    <tableColumn id="10" xr3:uid="{00000000-0010-0000-0E00-00000A000000}" name="Job Code" dataDxfId="351"/>
    <tableColumn id="11" xr3:uid="{00000000-0010-0000-0E00-00000B000000}" name="Proj/ Grant" dataDxfId="350"/>
    <tableColumn id="12" xr3:uid="{00000000-0010-0000-0E00-00000C000000}" name="DP Amount" dataDxfId="34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317" displayName="Table317" ref="B6:M15" totalsRowShown="0">
  <autoFilter ref="B6:M15" xr:uid="{00000000-0009-0000-0100-000010000000}"/>
  <tableColumns count="12">
    <tableColumn id="1" xr3:uid="{00000000-0010-0000-0F00-000001000000}" name="Assets" dataDxfId="348"/>
    <tableColumn id="2" xr3:uid="{00000000-0010-0000-0F00-000002000000}" name="District" dataDxfId="347"/>
    <tableColumn id="3" xr3:uid="{00000000-0010-0000-0F00-000003000000}" name="Admin Unit" dataDxfId="346"/>
    <tableColumn id="4" xr3:uid="{00000000-0010-0000-0F00-000004000000}" name="School Code" dataDxfId="345"/>
    <tableColumn id="5" xr3:uid="{00000000-0010-0000-0F00-000005000000}" name="Fund" dataDxfId="344"/>
    <tableColumn id="6" xr3:uid="{00000000-0010-0000-0F00-000006000000}" name="Loc" dataDxfId="343"/>
    <tableColumn id="7" xr3:uid="{00000000-0010-0000-0F00-000007000000}" name="SRE" dataDxfId="342"/>
    <tableColumn id="8" xr3:uid="{00000000-0010-0000-0F00-000008000000}" name="Program" dataDxfId="341"/>
    <tableColumn id="9" xr3:uid="{00000000-0010-0000-0F00-000009000000}" name="Source/ Object" dataDxfId="340"/>
    <tableColumn id="10" xr3:uid="{00000000-0010-0000-0F00-00000A000000}" name="Job Code" dataDxfId="339"/>
    <tableColumn id="11" xr3:uid="{00000000-0010-0000-0F00-00000B000000}" name="Proj/ Grant" dataDxfId="338"/>
    <tableColumn id="12" xr3:uid="{00000000-0010-0000-0F00-00000C000000}" name="DP Amount" dataDxfId="33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418" displayName="Table418" ref="B17:M24" totalsRowShown="0">
  <autoFilter ref="B17:M24" xr:uid="{00000000-0009-0000-0100-000011000000}"/>
  <tableColumns count="12">
    <tableColumn id="1" xr3:uid="{00000000-0010-0000-1000-000001000000}" name="Liabilities"/>
    <tableColumn id="2" xr3:uid="{00000000-0010-0000-1000-000002000000}" name="District" dataDxfId="336"/>
    <tableColumn id="3" xr3:uid="{00000000-0010-0000-1000-000003000000}" name="Admin Unit" dataDxfId="335"/>
    <tableColumn id="4" xr3:uid="{00000000-0010-0000-1000-000004000000}" name="School Code" dataDxfId="334"/>
    <tableColumn id="5" xr3:uid="{00000000-0010-0000-1000-000005000000}" name="Fund" dataDxfId="333"/>
    <tableColumn id="6" xr3:uid="{00000000-0010-0000-1000-000006000000}" name="Loc" dataDxfId="332">
      <calculatedColumnFormula>+$G$3</calculatedColumnFormula>
    </tableColumn>
    <tableColumn id="7" xr3:uid="{00000000-0010-0000-1000-000007000000}" name="SRE" dataDxfId="331"/>
    <tableColumn id="8" xr3:uid="{00000000-0010-0000-1000-000008000000}" name="Program" dataDxfId="330"/>
    <tableColumn id="9" xr3:uid="{00000000-0010-0000-1000-000009000000}" name="Source/ Object" dataDxfId="329"/>
    <tableColumn id="10" xr3:uid="{00000000-0010-0000-1000-00000A000000}" name="Job Code" dataDxfId="328"/>
    <tableColumn id="11" xr3:uid="{00000000-0010-0000-1000-00000B000000}" name="Proj/ Grant" dataDxfId="327"/>
    <tableColumn id="12" xr3:uid="{00000000-0010-0000-1000-00000C000000}" name="DP Amount" dataDxfId="32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519" displayName="Table519" ref="B26:M33" totalsRowShown="0">
  <autoFilter ref="B26:M33" xr:uid="{00000000-0009-0000-0100-000012000000}"/>
  <tableColumns count="12">
    <tableColumn id="1" xr3:uid="{00000000-0010-0000-1100-000001000000}" name="Equity" dataDxfId="325"/>
    <tableColumn id="2" xr3:uid="{00000000-0010-0000-1100-000002000000}" name="District" dataDxfId="324"/>
    <tableColumn id="3" xr3:uid="{00000000-0010-0000-1100-000003000000}" name="Admin Unit" dataDxfId="323"/>
    <tableColumn id="4" xr3:uid="{00000000-0010-0000-1100-000004000000}" name="School Code" dataDxfId="322"/>
    <tableColumn id="5" xr3:uid="{00000000-0010-0000-1100-000005000000}" name="Fund" dataDxfId="321"/>
    <tableColumn id="6" xr3:uid="{00000000-0010-0000-1100-000006000000}" name="Loc" dataDxfId="320"/>
    <tableColumn id="7" xr3:uid="{00000000-0010-0000-1100-000007000000}" name="SRE" dataDxfId="319"/>
    <tableColumn id="8" xr3:uid="{00000000-0010-0000-1100-000008000000}" name="Program" dataDxfId="318"/>
    <tableColumn id="9" xr3:uid="{00000000-0010-0000-1100-000009000000}" name="Source/ Object" dataDxfId="317"/>
    <tableColumn id="10" xr3:uid="{00000000-0010-0000-1100-00000A000000}" name="Job Code" dataDxfId="316"/>
    <tableColumn id="11" xr3:uid="{00000000-0010-0000-1100-00000B000000}" name="Proj/ Grant" dataDxfId="315"/>
    <tableColumn id="12" xr3:uid="{00000000-0010-0000-1100-00000C000000}" name="DP Amount" dataDxfId="314"/>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RevTable27" displayName="RevTable27" ref="B36:M45" totalsRowShown="0">
  <autoFilter ref="B36:M45" xr:uid="{00000000-0009-0000-0100-000013000000}"/>
  <tableColumns count="12">
    <tableColumn id="1" xr3:uid="{00000000-0010-0000-1200-000001000000}" name="Revenues" dataDxfId="313"/>
    <tableColumn id="2" xr3:uid="{00000000-0010-0000-1200-000002000000}" name="District" dataDxfId="312"/>
    <tableColumn id="3" xr3:uid="{00000000-0010-0000-1200-000003000000}" name="Admin Unit" dataDxfId="311"/>
    <tableColumn id="4" xr3:uid="{00000000-0010-0000-1200-000004000000}" name="School Code" dataDxfId="310"/>
    <tableColumn id="5" xr3:uid="{00000000-0010-0000-1200-000005000000}" name="Fund" dataDxfId="309"/>
    <tableColumn id="6" xr3:uid="{00000000-0010-0000-1200-000006000000}" name="Loc" dataDxfId="308">
      <calculatedColumnFormula>+$G$3</calculatedColumnFormula>
    </tableColumn>
    <tableColumn id="7" xr3:uid="{00000000-0010-0000-1200-000007000000}" name="SRE" dataDxfId="307"/>
    <tableColumn id="8" xr3:uid="{00000000-0010-0000-1200-000008000000}" name="Program" dataDxfId="306"/>
    <tableColumn id="9" xr3:uid="{00000000-0010-0000-1200-000009000000}" name="Source/ Object" dataDxfId="305"/>
    <tableColumn id="10" xr3:uid="{00000000-0010-0000-1200-00000A000000}" name="Job Code" dataDxfId="304"/>
    <tableColumn id="11" xr3:uid="{00000000-0010-0000-1200-00000B000000}" name="Proj/ Grant" dataDxfId="303"/>
    <tableColumn id="12" xr3:uid="{00000000-0010-0000-1200-00000C000000}" name="DP Amount" dataDxfId="302">
      <calculatedColumnFormula>SUBTOTAL(109,M30:M36)-SUMIF(RevTable27[Source/ Object],1979,RevTable27[DP Amount])</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ExpTable27" displayName="ExpTable27" ref="B47:M62" totalsRowShown="0">
  <autoFilter ref="B47:M62" xr:uid="{00000000-0009-0000-0100-000014000000}"/>
  <tableColumns count="12">
    <tableColumn id="1" xr3:uid="{00000000-0010-0000-1300-000001000000}" name="Expenditures" dataDxfId="301"/>
    <tableColumn id="2" xr3:uid="{00000000-0010-0000-1300-000002000000}" name="District" dataDxfId="300"/>
    <tableColumn id="3" xr3:uid="{00000000-0010-0000-1300-000003000000}" name="Admin Unit" dataDxfId="299"/>
    <tableColumn id="4" xr3:uid="{00000000-0010-0000-1300-000004000000}" name="School Code" dataDxfId="298"/>
    <tableColumn id="5" xr3:uid="{00000000-0010-0000-1300-000005000000}" name="Fund"/>
    <tableColumn id="6" xr3:uid="{00000000-0010-0000-1300-000006000000}" name="Loc" dataDxfId="297">
      <calculatedColumnFormula>+$G$3</calculatedColumnFormula>
    </tableColumn>
    <tableColumn id="7" xr3:uid="{00000000-0010-0000-1300-000007000000}" name="SRE" dataDxfId="296"/>
    <tableColumn id="8" xr3:uid="{00000000-0010-0000-1300-000008000000}" name="Program" dataDxfId="295"/>
    <tableColumn id="9" xr3:uid="{00000000-0010-0000-1300-000009000000}" name="Source/ Object" dataDxfId="294"/>
    <tableColumn id="10" xr3:uid="{00000000-0010-0000-1300-00000A000000}" name="Job Code" dataDxfId="293"/>
    <tableColumn id="11" xr3:uid="{00000000-0010-0000-1300-00000B000000}" name="Proj/ Grant" dataDxfId="292"/>
    <tableColumn id="12" xr3:uid="{00000000-0010-0000-1300-00000C000000}" name="DP Amount" dataDxfId="291">
      <calculatedColumnFormula>SUBTOTAL(109,M35:M47)-SUMIF(ExpTable27[Source/ Object],529,ExpTable27[DP Amount])</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31722" displayName="Table31722" ref="B6:M15" totalsRowShown="0">
  <autoFilter ref="B6:M15" xr:uid="{00000000-0009-0000-0100-000015000000}"/>
  <tableColumns count="12">
    <tableColumn id="1" xr3:uid="{00000000-0010-0000-1400-000001000000}" name="Assets" dataDxfId="290"/>
    <tableColumn id="2" xr3:uid="{00000000-0010-0000-1400-000002000000}" name="District" dataDxfId="289"/>
    <tableColumn id="3" xr3:uid="{00000000-0010-0000-1400-000003000000}" name="Admin Unit" dataDxfId="288"/>
    <tableColumn id="4" xr3:uid="{00000000-0010-0000-1400-000004000000}" name="School Code" dataDxfId="287"/>
    <tableColumn id="5" xr3:uid="{00000000-0010-0000-1400-000005000000}" name="Fund" dataDxfId="286"/>
    <tableColumn id="6" xr3:uid="{00000000-0010-0000-1400-000006000000}" name="Loc" dataDxfId="285"/>
    <tableColumn id="7" xr3:uid="{00000000-0010-0000-1400-000007000000}" name="SRE" dataDxfId="284"/>
    <tableColumn id="8" xr3:uid="{00000000-0010-0000-1400-000008000000}" name="Program" dataDxfId="283"/>
    <tableColumn id="9" xr3:uid="{00000000-0010-0000-1400-000009000000}" name="Source/ Object" dataDxfId="282"/>
    <tableColumn id="10" xr3:uid="{00000000-0010-0000-1400-00000A000000}" name="Job Code" dataDxfId="281"/>
    <tableColumn id="11" xr3:uid="{00000000-0010-0000-1400-00000B000000}" name="Proj/ Grant" dataDxfId="280"/>
    <tableColumn id="12" xr3:uid="{00000000-0010-0000-1400-00000C000000}" name="DP Amount" dataDxfId="27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41823" displayName="Table41823" ref="B17:M25" totalsRowShown="0">
  <autoFilter ref="B17:M25" xr:uid="{00000000-0009-0000-0100-000016000000}"/>
  <tableColumns count="12">
    <tableColumn id="1" xr3:uid="{00000000-0010-0000-1500-000001000000}" name="Liabilities"/>
    <tableColumn id="2" xr3:uid="{00000000-0010-0000-1500-000002000000}" name="District" dataDxfId="278"/>
    <tableColumn id="3" xr3:uid="{00000000-0010-0000-1500-000003000000}" name="Admin Unit" dataDxfId="277"/>
    <tableColumn id="4" xr3:uid="{00000000-0010-0000-1500-000004000000}" name="School Code" dataDxfId="276"/>
    <tableColumn id="5" xr3:uid="{00000000-0010-0000-1500-000005000000}" name="Fund" dataDxfId="275"/>
    <tableColumn id="6" xr3:uid="{00000000-0010-0000-1500-000006000000}" name="Loc" dataDxfId="274">
      <calculatedColumnFormula>+$G$3</calculatedColumnFormula>
    </tableColumn>
    <tableColumn id="7" xr3:uid="{00000000-0010-0000-1500-000007000000}" name="SRE" dataDxfId="273"/>
    <tableColumn id="8" xr3:uid="{00000000-0010-0000-1500-000008000000}" name="Program" dataDxfId="272"/>
    <tableColumn id="9" xr3:uid="{00000000-0010-0000-1500-000009000000}" name="Source/ Object" dataDxfId="271"/>
    <tableColumn id="10" xr3:uid="{00000000-0010-0000-1500-00000A000000}" name="Job Code" dataDxfId="270"/>
    <tableColumn id="11" xr3:uid="{00000000-0010-0000-1500-00000B000000}" name="Proj/ Grant" dataDxfId="269"/>
    <tableColumn id="12" xr3:uid="{00000000-0010-0000-1500-00000C000000}" name="DP Amount" dataDxfId="268"/>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51924" displayName="Table51924" ref="B27:M34" totalsRowShown="0">
  <autoFilter ref="B27:M34" xr:uid="{00000000-0009-0000-0100-000017000000}"/>
  <tableColumns count="12">
    <tableColumn id="1" xr3:uid="{00000000-0010-0000-1600-000001000000}" name="Equity" dataDxfId="267"/>
    <tableColumn id="2" xr3:uid="{00000000-0010-0000-1600-000002000000}" name="District" dataDxfId="266"/>
    <tableColumn id="3" xr3:uid="{00000000-0010-0000-1600-000003000000}" name="Admin Unit" dataDxfId="265"/>
    <tableColumn id="4" xr3:uid="{00000000-0010-0000-1600-000004000000}" name="School Code" dataDxfId="264"/>
    <tableColumn id="5" xr3:uid="{00000000-0010-0000-1600-000005000000}" name="Fund" dataDxfId="263"/>
    <tableColumn id="6" xr3:uid="{00000000-0010-0000-1600-000006000000}" name="Loc" dataDxfId="262"/>
    <tableColumn id="7" xr3:uid="{00000000-0010-0000-1600-000007000000}" name="SRE" dataDxfId="261"/>
    <tableColumn id="8" xr3:uid="{00000000-0010-0000-1600-000008000000}" name="Program" dataDxfId="260"/>
    <tableColumn id="9" xr3:uid="{00000000-0010-0000-1600-000009000000}" name="Source/ Object" dataDxfId="259"/>
    <tableColumn id="10" xr3:uid="{00000000-0010-0000-1600-00000A000000}" name="Job Code" dataDxfId="258"/>
    <tableColumn id="11" xr3:uid="{00000000-0010-0000-1600-00000B000000}" name="Proj/ Grant" dataDxfId="257"/>
    <tableColumn id="12" xr3:uid="{00000000-0010-0000-1600-00000C000000}" name="DP Amount" dataDxfId="25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RevTable39" displayName="RevTable39" ref="B37:M45" totalsRowShown="0">
  <autoFilter ref="B37:M45" xr:uid="{00000000-0009-0000-0100-000018000000}"/>
  <tableColumns count="12">
    <tableColumn id="1" xr3:uid="{00000000-0010-0000-1700-000001000000}" name="Revenues" dataDxfId="255"/>
    <tableColumn id="2" xr3:uid="{00000000-0010-0000-1700-000002000000}" name="District" dataDxfId="254"/>
    <tableColumn id="3" xr3:uid="{00000000-0010-0000-1700-000003000000}" name="Admin Unit" dataDxfId="253"/>
    <tableColumn id="4" xr3:uid="{00000000-0010-0000-1700-000004000000}" name="School Code" dataDxfId="252"/>
    <tableColumn id="5" xr3:uid="{00000000-0010-0000-1700-000005000000}" name="Fund" dataDxfId="251"/>
    <tableColumn id="6" xr3:uid="{00000000-0010-0000-1700-000006000000}" name="Loc" dataDxfId="250">
      <calculatedColumnFormula>+$G$3</calculatedColumnFormula>
    </tableColumn>
    <tableColumn id="7" xr3:uid="{00000000-0010-0000-1700-000007000000}" name="SRE" dataDxfId="249"/>
    <tableColumn id="8" xr3:uid="{00000000-0010-0000-1700-000008000000}" name="Program" dataDxfId="248"/>
    <tableColumn id="9" xr3:uid="{00000000-0010-0000-1700-000009000000}" name="Source/ Object" dataDxfId="247"/>
    <tableColumn id="10" xr3:uid="{00000000-0010-0000-1700-00000A000000}" name="Job Code" dataDxfId="246"/>
    <tableColumn id="11" xr3:uid="{00000000-0010-0000-1700-00000B000000}" name="Proj/ Grant" dataDxfId="245"/>
    <tableColumn id="12" xr3:uid="{00000000-0010-0000-1700-00000C000000}" name="DP Amount" dataDxfId="24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31:M47" totalsRowShown="0">
  <autoFilter ref="B31:M47" xr:uid="{00000000-0009-0000-0100-000004000000}"/>
  <tableColumns count="12">
    <tableColumn id="1" xr3:uid="{00000000-0010-0000-0100-000001000000}" name="Liabilities"/>
    <tableColumn id="2" xr3:uid="{00000000-0010-0000-0100-000002000000}" name="District" dataDxfId="452"/>
    <tableColumn id="3" xr3:uid="{00000000-0010-0000-0100-000003000000}" name="Admin Unit" dataDxfId="451"/>
    <tableColumn id="4" xr3:uid="{00000000-0010-0000-0100-000004000000}" name="School Code" dataDxfId="450"/>
    <tableColumn id="5" xr3:uid="{00000000-0010-0000-0100-000005000000}" name="Fund" dataDxfId="449"/>
    <tableColumn id="6" xr3:uid="{00000000-0010-0000-0100-000006000000}" name="Loc" dataDxfId="448">
      <calculatedColumnFormula>+$G$3</calculatedColumnFormula>
    </tableColumn>
    <tableColumn id="7" xr3:uid="{00000000-0010-0000-0100-000007000000}" name="SRE" dataDxfId="447"/>
    <tableColumn id="8" xr3:uid="{00000000-0010-0000-0100-000008000000}" name="Program" dataDxfId="446"/>
    <tableColumn id="9" xr3:uid="{00000000-0010-0000-0100-000009000000}" name="Source/ Object" dataDxfId="445"/>
    <tableColumn id="10" xr3:uid="{00000000-0010-0000-0100-00000A000000}" name="Job Code" dataDxfId="444"/>
    <tableColumn id="11" xr3:uid="{00000000-0010-0000-0100-00000B000000}" name="Proj/ Grant" dataDxfId="443"/>
    <tableColumn id="12" xr3:uid="{00000000-0010-0000-0100-00000C000000}" name="DP Amount" dataDxfId="44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ExpTable39" displayName="ExpTable39" ref="B47:M53" totalsRowShown="0">
  <autoFilter ref="B47:M53" xr:uid="{00000000-0009-0000-0100-000019000000}"/>
  <tableColumns count="12">
    <tableColumn id="1" xr3:uid="{00000000-0010-0000-1800-000001000000}" name="Expenditures" dataDxfId="243"/>
    <tableColumn id="2" xr3:uid="{00000000-0010-0000-1800-000002000000}" name="District" dataDxfId="242"/>
    <tableColumn id="3" xr3:uid="{00000000-0010-0000-1800-000003000000}" name="Admin Unit" dataDxfId="241"/>
    <tableColumn id="4" xr3:uid="{00000000-0010-0000-1800-000004000000}" name="School Code" dataDxfId="240"/>
    <tableColumn id="5" xr3:uid="{00000000-0010-0000-1800-000005000000}" name="Fund"/>
    <tableColumn id="6" xr3:uid="{00000000-0010-0000-1800-000006000000}" name="Loc" dataDxfId="239">
      <calculatedColumnFormula>+$G$3</calculatedColumnFormula>
    </tableColumn>
    <tableColumn id="7" xr3:uid="{00000000-0010-0000-1800-000007000000}" name="SRE" dataDxfId="238"/>
    <tableColumn id="8" xr3:uid="{00000000-0010-0000-1800-000008000000}" name="Program" dataDxfId="237"/>
    <tableColumn id="9" xr3:uid="{00000000-0010-0000-1800-000009000000}" name="Source/ Object" dataDxfId="236"/>
    <tableColumn id="10" xr3:uid="{00000000-0010-0000-1800-00000A000000}" name="Job Code" dataDxfId="235"/>
    <tableColumn id="11" xr3:uid="{00000000-0010-0000-1800-00000B000000}" name="Proj/ Grant" dataDxfId="234"/>
    <tableColumn id="12" xr3:uid="{00000000-0010-0000-1800-00000C000000}" name="DP Amount" dataDxfId="233">
      <calculatedColumnFormula>SUBTOTAL(109,M43:M47)-SUMIF(ExpTable39[Source/ Object],529,ExpTable39[DP Amount])</calculatedColumnFormula>
    </tableColum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9000000}" name="Table3172242" displayName="Table3172242" ref="B6:M15" totalsRowShown="0">
  <autoFilter ref="B6:M15" xr:uid="{00000000-0009-0000-0100-000029000000}"/>
  <tableColumns count="12">
    <tableColumn id="1" xr3:uid="{00000000-0010-0000-1900-000001000000}" name="Assets" dataDxfId="232"/>
    <tableColumn id="2" xr3:uid="{00000000-0010-0000-1900-000002000000}" name="District" dataDxfId="231"/>
    <tableColumn id="3" xr3:uid="{00000000-0010-0000-1900-000003000000}" name="Admin Unit" dataDxfId="230"/>
    <tableColumn id="4" xr3:uid="{00000000-0010-0000-1900-000004000000}" name="School Code" dataDxfId="229"/>
    <tableColumn id="5" xr3:uid="{00000000-0010-0000-1900-000005000000}" name="Fund" dataDxfId="228"/>
    <tableColumn id="6" xr3:uid="{00000000-0010-0000-1900-000006000000}" name="Loc" dataDxfId="227"/>
    <tableColumn id="7" xr3:uid="{00000000-0010-0000-1900-000007000000}" name="SRE" dataDxfId="226"/>
    <tableColumn id="8" xr3:uid="{00000000-0010-0000-1900-000008000000}" name="Program" dataDxfId="225"/>
    <tableColumn id="9" xr3:uid="{00000000-0010-0000-1900-000009000000}" name="Source/ Object" dataDxfId="224"/>
    <tableColumn id="10" xr3:uid="{00000000-0010-0000-1900-00000A000000}" name="Job Code" dataDxfId="223"/>
    <tableColumn id="11" xr3:uid="{00000000-0010-0000-1900-00000B000000}" name="Proj/ Grant" dataDxfId="222"/>
    <tableColumn id="12" xr3:uid="{00000000-0010-0000-1900-00000C000000}" name="DP Amount" dataDxfId="221"/>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A000000}" name="Table4182343" displayName="Table4182343" ref="B17:M25" totalsRowShown="0">
  <autoFilter ref="B17:M25" xr:uid="{00000000-0009-0000-0100-00002A000000}"/>
  <tableColumns count="12">
    <tableColumn id="1" xr3:uid="{00000000-0010-0000-1A00-000001000000}" name="Liabilities"/>
    <tableColumn id="2" xr3:uid="{00000000-0010-0000-1A00-000002000000}" name="District" dataDxfId="220"/>
    <tableColumn id="3" xr3:uid="{00000000-0010-0000-1A00-000003000000}" name="Admin Unit" dataDxfId="219"/>
    <tableColumn id="4" xr3:uid="{00000000-0010-0000-1A00-000004000000}" name="School Code" dataDxfId="218"/>
    <tableColumn id="5" xr3:uid="{00000000-0010-0000-1A00-000005000000}" name="Fund" dataDxfId="217"/>
    <tableColumn id="6" xr3:uid="{00000000-0010-0000-1A00-000006000000}" name="Loc" dataDxfId="216">
      <calculatedColumnFormula>+$G$3</calculatedColumnFormula>
    </tableColumn>
    <tableColumn id="7" xr3:uid="{00000000-0010-0000-1A00-000007000000}" name="SRE" dataDxfId="215"/>
    <tableColumn id="8" xr3:uid="{00000000-0010-0000-1A00-000008000000}" name="Program" dataDxfId="214"/>
    <tableColumn id="9" xr3:uid="{00000000-0010-0000-1A00-000009000000}" name="Source/ Object" dataDxfId="213"/>
    <tableColumn id="10" xr3:uid="{00000000-0010-0000-1A00-00000A000000}" name="Job Code" dataDxfId="212"/>
    <tableColumn id="11" xr3:uid="{00000000-0010-0000-1A00-00000B000000}" name="Proj/ Grant" dataDxfId="211"/>
    <tableColumn id="12" xr3:uid="{00000000-0010-0000-1A00-00000C000000}" name="DP Amount" dataDxfId="210">
      <calculatedColumnFormula>SUM(M11:M17)</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B000000}" name="Table5192444" displayName="Table5192444" ref="B27:M34" totalsRowShown="0">
  <autoFilter ref="B27:M34" xr:uid="{00000000-0009-0000-0100-00002B000000}"/>
  <tableColumns count="12">
    <tableColumn id="1" xr3:uid="{00000000-0010-0000-1B00-000001000000}" name="Equity" dataDxfId="209"/>
    <tableColumn id="2" xr3:uid="{00000000-0010-0000-1B00-000002000000}" name="District" dataDxfId="208"/>
    <tableColumn id="3" xr3:uid="{00000000-0010-0000-1B00-000003000000}" name="Admin Unit" dataDxfId="207"/>
    <tableColumn id="4" xr3:uid="{00000000-0010-0000-1B00-000004000000}" name="School Code" dataDxfId="206"/>
    <tableColumn id="5" xr3:uid="{00000000-0010-0000-1B00-000005000000}" name="Fund" dataDxfId="205"/>
    <tableColumn id="6" xr3:uid="{00000000-0010-0000-1B00-000006000000}" name="Loc" dataDxfId="204"/>
    <tableColumn id="7" xr3:uid="{00000000-0010-0000-1B00-000007000000}" name="SRE" dataDxfId="203"/>
    <tableColumn id="8" xr3:uid="{00000000-0010-0000-1B00-000008000000}" name="Program" dataDxfId="202"/>
    <tableColumn id="9" xr3:uid="{00000000-0010-0000-1B00-000009000000}" name="Source/ Object" dataDxfId="201"/>
    <tableColumn id="10" xr3:uid="{00000000-0010-0000-1B00-00000A000000}" name="Job Code" dataDxfId="200"/>
    <tableColumn id="11" xr3:uid="{00000000-0010-0000-1B00-00000B000000}" name="Proj/ Grant" dataDxfId="199"/>
    <tableColumn id="12" xr3:uid="{00000000-0010-0000-1B00-00000C000000}" name="DP Amount" dataDxfId="198">
      <calculatedColumnFormula>SUM(M22:M27)</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C000000}" name="RevTable3945" displayName="RevTable3945" ref="B37:M45" totalsRowShown="0">
  <autoFilter ref="B37:M45" xr:uid="{00000000-0009-0000-0100-00002C000000}"/>
  <tableColumns count="12">
    <tableColumn id="1" xr3:uid="{00000000-0010-0000-1C00-000001000000}" name="Revenues" dataDxfId="197"/>
    <tableColumn id="2" xr3:uid="{00000000-0010-0000-1C00-000002000000}" name="District" dataDxfId="196"/>
    <tableColumn id="3" xr3:uid="{00000000-0010-0000-1C00-000003000000}" name="Admin Unit" dataDxfId="195"/>
    <tableColumn id="4" xr3:uid="{00000000-0010-0000-1C00-000004000000}" name="School Code" dataDxfId="194"/>
    <tableColumn id="5" xr3:uid="{00000000-0010-0000-1C00-000005000000}" name="Fund" dataDxfId="193"/>
    <tableColumn id="6" xr3:uid="{00000000-0010-0000-1C00-000006000000}" name="Loc" dataDxfId="192">
      <calculatedColumnFormula>+$G$3</calculatedColumnFormula>
    </tableColumn>
    <tableColumn id="7" xr3:uid="{00000000-0010-0000-1C00-000007000000}" name="SRE" dataDxfId="191"/>
    <tableColumn id="8" xr3:uid="{00000000-0010-0000-1C00-000008000000}" name="Program" dataDxfId="190"/>
    <tableColumn id="9" xr3:uid="{00000000-0010-0000-1C00-000009000000}" name="Source/ Object" dataDxfId="189"/>
    <tableColumn id="10" xr3:uid="{00000000-0010-0000-1C00-00000A000000}" name="Job Code" dataDxfId="188"/>
    <tableColumn id="11" xr3:uid="{00000000-0010-0000-1C00-00000B000000}" name="Proj/ Grant" dataDxfId="187"/>
    <tableColumn id="12" xr3:uid="{00000000-0010-0000-1C00-00000C000000}" name="DP Amount" dataDxfId="186"/>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D000000}" name="ExpTable3946" displayName="ExpTable3946" ref="B47:M53" totalsRowShown="0">
  <autoFilter ref="B47:M53" xr:uid="{00000000-0009-0000-0100-00002D000000}"/>
  <tableColumns count="12">
    <tableColumn id="1" xr3:uid="{00000000-0010-0000-1D00-000001000000}" name="Expenditures" dataDxfId="185"/>
    <tableColumn id="2" xr3:uid="{00000000-0010-0000-1D00-000002000000}" name="District" dataDxfId="184"/>
    <tableColumn id="3" xr3:uid="{00000000-0010-0000-1D00-000003000000}" name="Admin Unit" dataDxfId="183"/>
    <tableColumn id="4" xr3:uid="{00000000-0010-0000-1D00-000004000000}" name="School Code" dataDxfId="182"/>
    <tableColumn id="5" xr3:uid="{00000000-0010-0000-1D00-000005000000}" name="Fund"/>
    <tableColumn id="6" xr3:uid="{00000000-0010-0000-1D00-000006000000}" name="Loc" dataDxfId="181">
      <calculatedColumnFormula>+$G$3</calculatedColumnFormula>
    </tableColumn>
    <tableColumn id="7" xr3:uid="{00000000-0010-0000-1D00-000007000000}" name="SRE" dataDxfId="180"/>
    <tableColumn id="8" xr3:uid="{00000000-0010-0000-1D00-000008000000}" name="Program" dataDxfId="179"/>
    <tableColumn id="9" xr3:uid="{00000000-0010-0000-1D00-000009000000}" name="Source/ Object" dataDxfId="178"/>
    <tableColumn id="10" xr3:uid="{00000000-0010-0000-1D00-00000A000000}" name="Job Code" dataDxfId="177"/>
    <tableColumn id="11" xr3:uid="{00000000-0010-0000-1D00-00000B000000}" name="Proj/ Grant" dataDxfId="176"/>
    <tableColumn id="12" xr3:uid="{00000000-0010-0000-1D00-00000C000000}" name="DP Amount" dataDxfId="175">
      <calculatedColumnFormula>SUBTOTAL(109,M43:M47)-SUMIF(ExpTable3946[Source/ Object],529,ExpTable3946[DP Amount])</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3172227" displayName="Table3172227" ref="B6:M27" totalsRowShown="0">
  <autoFilter ref="B6:M27" xr:uid="{00000000-0009-0000-0100-00001A000000}"/>
  <tableColumns count="12">
    <tableColumn id="1" xr3:uid="{00000000-0010-0000-1E00-000001000000}" name="Assets" dataDxfId="174"/>
    <tableColumn id="2" xr3:uid="{00000000-0010-0000-1E00-000002000000}" name="District" dataDxfId="173"/>
    <tableColumn id="3" xr3:uid="{00000000-0010-0000-1E00-000003000000}" name="Admin Unit" dataDxfId="172"/>
    <tableColumn id="4" xr3:uid="{00000000-0010-0000-1E00-000004000000}" name="School Code" dataDxfId="171"/>
    <tableColumn id="5" xr3:uid="{00000000-0010-0000-1E00-000005000000}" name="Fund" dataDxfId="170"/>
    <tableColumn id="6" xr3:uid="{00000000-0010-0000-1E00-000006000000}" name="Loc" dataDxfId="169"/>
    <tableColumn id="7" xr3:uid="{00000000-0010-0000-1E00-000007000000}" name="SRE" dataDxfId="168"/>
    <tableColumn id="8" xr3:uid="{00000000-0010-0000-1E00-000008000000}" name="Program" dataDxfId="167"/>
    <tableColumn id="9" xr3:uid="{00000000-0010-0000-1E00-000009000000}" name="Source/ Object" dataDxfId="166"/>
    <tableColumn id="10" xr3:uid="{00000000-0010-0000-1E00-00000A000000}" name="Job Code" dataDxfId="165"/>
    <tableColumn id="11" xr3:uid="{00000000-0010-0000-1E00-00000B000000}" name="Proj/ Grant" dataDxfId="164"/>
    <tableColumn id="12" xr3:uid="{00000000-0010-0000-1E00-00000C000000}" name="DP Amount" dataDxfId="163"/>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4182328" displayName="Table4182328" ref="B29:M46" totalsRowShown="0">
  <autoFilter ref="B29:M46" xr:uid="{00000000-0009-0000-0100-00001B000000}"/>
  <tableColumns count="12">
    <tableColumn id="1" xr3:uid="{00000000-0010-0000-1F00-000001000000}" name="Liabilities"/>
    <tableColumn id="2" xr3:uid="{00000000-0010-0000-1F00-000002000000}" name="District" dataDxfId="162"/>
    <tableColumn id="3" xr3:uid="{00000000-0010-0000-1F00-000003000000}" name="Admin Unit" dataDxfId="161"/>
    <tableColumn id="4" xr3:uid="{00000000-0010-0000-1F00-000004000000}" name="School Code" dataDxfId="160"/>
    <tableColumn id="5" xr3:uid="{00000000-0010-0000-1F00-000005000000}" name="Fund" dataDxfId="159"/>
    <tableColumn id="6" xr3:uid="{00000000-0010-0000-1F00-000006000000}" name="Loc" dataDxfId="158">
      <calculatedColumnFormula>+$G$3</calculatedColumnFormula>
    </tableColumn>
    <tableColumn id="7" xr3:uid="{00000000-0010-0000-1F00-000007000000}" name="SRE" dataDxfId="157"/>
    <tableColumn id="8" xr3:uid="{00000000-0010-0000-1F00-000008000000}" name="Program" dataDxfId="156"/>
    <tableColumn id="9" xr3:uid="{00000000-0010-0000-1F00-000009000000}" name="Source/ Object" dataDxfId="155"/>
    <tableColumn id="10" xr3:uid="{00000000-0010-0000-1F00-00000A000000}" name="Job Code" dataDxfId="154"/>
    <tableColumn id="11" xr3:uid="{00000000-0010-0000-1F00-00000B000000}" name="Proj/ Grant" dataDxfId="153"/>
    <tableColumn id="12" xr3:uid="{00000000-0010-0000-1F00-00000C000000}" name="DP Amount" dataDxfId="152">
      <calculatedColumnFormula>SUM(M14:M29)</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5192429" displayName="Table5192429" ref="B48:M57" totalsRowShown="0">
  <autoFilter ref="B48:M57" xr:uid="{00000000-0009-0000-0100-00001C000000}"/>
  <tableColumns count="12">
    <tableColumn id="1" xr3:uid="{00000000-0010-0000-2000-000001000000}" name="Equity" dataDxfId="151"/>
    <tableColumn id="2" xr3:uid="{00000000-0010-0000-2000-000002000000}" name="District" dataDxfId="150"/>
    <tableColumn id="3" xr3:uid="{00000000-0010-0000-2000-000003000000}" name="Admin Unit" dataDxfId="149"/>
    <tableColumn id="4" xr3:uid="{00000000-0010-0000-2000-000004000000}" name="School Code" dataDxfId="148"/>
    <tableColumn id="5" xr3:uid="{00000000-0010-0000-2000-000005000000}" name="Fund" dataDxfId="147"/>
    <tableColumn id="6" xr3:uid="{00000000-0010-0000-2000-000006000000}" name="Loc" dataDxfId="146"/>
    <tableColumn id="7" xr3:uid="{00000000-0010-0000-2000-000007000000}" name="SRE" dataDxfId="145"/>
    <tableColumn id="8" xr3:uid="{00000000-0010-0000-2000-000008000000}" name="Program" dataDxfId="144"/>
    <tableColumn id="9" xr3:uid="{00000000-0010-0000-2000-000009000000}" name="Source/ Object" dataDxfId="143"/>
    <tableColumn id="10" xr3:uid="{00000000-0010-0000-2000-00000A000000}" name="Job Code" dataDxfId="142"/>
    <tableColumn id="11" xr3:uid="{00000000-0010-0000-2000-00000B000000}" name="Proj/ Grant" dataDxfId="141"/>
    <tableColumn id="12" xr3:uid="{00000000-0010-0000-2000-00000C000000}" name="DP Amount" dataDxfId="140">
      <calculatedColumnFormula>SUM(M41:M48)</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RevTable5X" displayName="RevTable5X" ref="B60:M81" totalsRowShown="0">
  <autoFilter ref="B60:M81" xr:uid="{00000000-0009-0000-0100-00001D000000}"/>
  <tableColumns count="12">
    <tableColumn id="1" xr3:uid="{00000000-0010-0000-2100-000001000000}" name="Revenues" dataDxfId="139"/>
    <tableColumn id="2" xr3:uid="{00000000-0010-0000-2100-000002000000}" name="District" dataDxfId="138"/>
    <tableColumn id="3" xr3:uid="{00000000-0010-0000-2100-000003000000}" name="Admin Unit" dataDxfId="137"/>
    <tableColumn id="4" xr3:uid="{00000000-0010-0000-2100-000004000000}" name="School Code" dataDxfId="136"/>
    <tableColumn id="5" xr3:uid="{00000000-0010-0000-2100-000005000000}" name="Fund" dataDxfId="135"/>
    <tableColumn id="6" xr3:uid="{00000000-0010-0000-2100-000006000000}" name="Loc" dataDxfId="134">
      <calculatedColumnFormula>+$G$3</calculatedColumnFormula>
    </tableColumn>
    <tableColumn id="7" xr3:uid="{00000000-0010-0000-2100-000007000000}" name="SRE" dataDxfId="133"/>
    <tableColumn id="8" xr3:uid="{00000000-0010-0000-2100-000008000000}" name="Program" dataDxfId="132"/>
    <tableColumn id="9" xr3:uid="{00000000-0010-0000-2100-000009000000}" name="Source/ Object" dataDxfId="131"/>
    <tableColumn id="10" xr3:uid="{00000000-0010-0000-2100-00000A000000}" name="Job Code" dataDxfId="130"/>
    <tableColumn id="11" xr3:uid="{00000000-0010-0000-2100-00000B000000}" name="Proj/ Grant" dataDxfId="129"/>
    <tableColumn id="12" xr3:uid="{00000000-0010-0000-2100-00000C000000}" name="DP Amount" dataDxfId="128">
      <calculatedColumnFormula>SUBTOTAL(109,M41:M60)-SUMIF(RevTable5X[Source/ Object],1979,RevTable5X[DP Amount])</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49:M58" totalsRowShown="0">
  <autoFilter ref="B49:M58" xr:uid="{00000000-0009-0000-0100-000005000000}"/>
  <tableColumns count="12">
    <tableColumn id="1" xr3:uid="{00000000-0010-0000-0200-000001000000}" name="Equity" dataDxfId="441"/>
    <tableColumn id="2" xr3:uid="{00000000-0010-0000-0200-000002000000}" name="District" dataDxfId="440"/>
    <tableColumn id="3" xr3:uid="{00000000-0010-0000-0200-000003000000}" name="Admin Unit" dataDxfId="439"/>
    <tableColumn id="4" xr3:uid="{00000000-0010-0000-0200-000004000000}" name="School Code" dataDxfId="438"/>
    <tableColumn id="5" xr3:uid="{00000000-0010-0000-0200-000005000000}" name="Fund" dataDxfId="437"/>
    <tableColumn id="6" xr3:uid="{00000000-0010-0000-0200-000006000000}" name="Loc" dataDxfId="436"/>
    <tableColumn id="7" xr3:uid="{00000000-0010-0000-0200-000007000000}" name="SRE" dataDxfId="435"/>
    <tableColumn id="8" xr3:uid="{00000000-0010-0000-0200-000008000000}" name="Program" dataDxfId="434"/>
    <tableColumn id="9" xr3:uid="{00000000-0010-0000-0200-000009000000}" name="Source/ Object" dataDxfId="433"/>
    <tableColumn id="10" xr3:uid="{00000000-0010-0000-0200-00000A000000}" name="Job Code" dataDxfId="432"/>
    <tableColumn id="11" xr3:uid="{00000000-0010-0000-0200-00000B000000}" name="Proj/ Grant" dataDxfId="431"/>
    <tableColumn id="12" xr3:uid="{00000000-0010-0000-0200-00000C000000}" name="DP Amount" dataDxfId="430"/>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ExpTable5X" displayName="ExpTable5X" ref="B83:M106" totalsRowShown="0">
  <autoFilter ref="B83:M106" xr:uid="{00000000-0009-0000-0100-00001E000000}"/>
  <tableColumns count="12">
    <tableColumn id="1" xr3:uid="{00000000-0010-0000-2200-000001000000}" name="Expenditures" dataDxfId="127"/>
    <tableColumn id="2" xr3:uid="{00000000-0010-0000-2200-000002000000}" name="District" dataDxfId="126"/>
    <tableColumn id="3" xr3:uid="{00000000-0010-0000-2200-000003000000}" name="Admin Unit" dataDxfId="125"/>
    <tableColumn id="4" xr3:uid="{00000000-0010-0000-2200-000004000000}" name="School Code" dataDxfId="124"/>
    <tableColumn id="5" xr3:uid="{00000000-0010-0000-2200-000005000000}" name="Fund"/>
    <tableColumn id="6" xr3:uid="{00000000-0010-0000-2200-000006000000}" name="Loc" dataDxfId="123">
      <calculatedColumnFormula>+$G$3</calculatedColumnFormula>
    </tableColumn>
    <tableColumn id="7" xr3:uid="{00000000-0010-0000-2200-000007000000}" name="SRE" dataDxfId="122"/>
    <tableColumn id="8" xr3:uid="{00000000-0010-0000-2200-000008000000}" name="Program" dataDxfId="121"/>
    <tableColumn id="9" xr3:uid="{00000000-0010-0000-2200-000009000000}" name="Source/ Object" dataDxfId="120"/>
    <tableColumn id="10" xr3:uid="{00000000-0010-0000-2200-00000A000000}" name="Job Code" dataDxfId="119"/>
    <tableColumn id="11" xr3:uid="{00000000-0010-0000-2200-00000B000000}" name="Proj/ Grant" dataDxfId="118"/>
    <tableColumn id="12" xr3:uid="{00000000-0010-0000-2200-00000C000000}" name="DP Amount" dataDxfId="117">
      <calculatedColumnFormula>SUBTOTAL(109,ExpTable5X[DP Amount])-SUMIF(ExpTable5X[Source/ Object],1979,ExpTable5X[DP Amount])</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7222732" displayName="Table317222732" ref="B6:M27" totalsRowShown="0">
  <autoFilter ref="B6:M27" xr:uid="{00000000-0009-0000-0100-00001F000000}"/>
  <tableColumns count="12">
    <tableColumn id="1" xr3:uid="{00000000-0010-0000-2300-000001000000}" name="Assets" dataDxfId="116"/>
    <tableColumn id="2" xr3:uid="{00000000-0010-0000-2300-000002000000}" name="District" dataDxfId="115"/>
    <tableColumn id="3" xr3:uid="{00000000-0010-0000-2300-000003000000}" name="Admin Unit" dataDxfId="114"/>
    <tableColumn id="4" xr3:uid="{00000000-0010-0000-2300-000004000000}" name="School Code" dataDxfId="113"/>
    <tableColumn id="5" xr3:uid="{00000000-0010-0000-2300-000005000000}" name="Fund" dataDxfId="112"/>
    <tableColumn id="6" xr3:uid="{00000000-0010-0000-2300-000006000000}" name="Loc" dataDxfId="111"/>
    <tableColumn id="7" xr3:uid="{00000000-0010-0000-2300-000007000000}" name="SRE" dataDxfId="110"/>
    <tableColumn id="8" xr3:uid="{00000000-0010-0000-2300-000008000000}" name="Program" dataDxfId="109"/>
    <tableColumn id="9" xr3:uid="{00000000-0010-0000-2300-000009000000}" name="Source/ Object" dataDxfId="108"/>
    <tableColumn id="10" xr3:uid="{00000000-0010-0000-2300-00000A000000}" name="Job Code" dataDxfId="107"/>
    <tableColumn id="11" xr3:uid="{00000000-0010-0000-2300-00000B000000}" name="Proj/ Grant" dataDxfId="106"/>
    <tableColumn id="12" xr3:uid="{00000000-0010-0000-2300-00000C000000}" name="DP Amount" dataDxfId="105"/>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418232833" displayName="Table418232833" ref="B29:M46" totalsRowShown="0">
  <autoFilter ref="B29:M46" xr:uid="{00000000-0009-0000-0100-000020000000}"/>
  <tableColumns count="12">
    <tableColumn id="1" xr3:uid="{00000000-0010-0000-2400-000001000000}" name="Liabilities"/>
    <tableColumn id="2" xr3:uid="{00000000-0010-0000-2400-000002000000}" name="District" dataDxfId="104"/>
    <tableColumn id="3" xr3:uid="{00000000-0010-0000-2400-000003000000}" name="Admin Unit" dataDxfId="103"/>
    <tableColumn id="4" xr3:uid="{00000000-0010-0000-2400-000004000000}" name="School Code" dataDxfId="102"/>
    <tableColumn id="5" xr3:uid="{00000000-0010-0000-2400-000005000000}" name="Fund" dataDxfId="101"/>
    <tableColumn id="6" xr3:uid="{00000000-0010-0000-2400-000006000000}" name="Loc" dataDxfId="100">
      <calculatedColumnFormula>+$G$3</calculatedColumnFormula>
    </tableColumn>
    <tableColumn id="7" xr3:uid="{00000000-0010-0000-2400-000007000000}" name="SRE" dataDxfId="99"/>
    <tableColumn id="8" xr3:uid="{00000000-0010-0000-2400-000008000000}" name="Program" dataDxfId="98"/>
    <tableColumn id="9" xr3:uid="{00000000-0010-0000-2400-000009000000}" name="Source/ Object" dataDxfId="97"/>
    <tableColumn id="10" xr3:uid="{00000000-0010-0000-2400-00000A000000}" name="Job Code" dataDxfId="96"/>
    <tableColumn id="11" xr3:uid="{00000000-0010-0000-2400-00000B000000}" name="Proj/ Grant" dataDxfId="95"/>
    <tableColumn id="12" xr3:uid="{00000000-0010-0000-2400-00000C000000}" name="DP Amount" dataDxfId="94"/>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519242934" displayName="Table519242934" ref="B48:M57" totalsRowShown="0">
  <autoFilter ref="B48:M57" xr:uid="{00000000-0009-0000-0100-000021000000}"/>
  <tableColumns count="12">
    <tableColumn id="1" xr3:uid="{00000000-0010-0000-2500-000001000000}" name="Equity" dataDxfId="93"/>
    <tableColumn id="2" xr3:uid="{00000000-0010-0000-2500-000002000000}" name="District" dataDxfId="92"/>
    <tableColumn id="3" xr3:uid="{00000000-0010-0000-2500-000003000000}" name="Admin Unit" dataDxfId="91"/>
    <tableColumn id="4" xr3:uid="{00000000-0010-0000-2500-000004000000}" name="School Code" dataDxfId="90"/>
    <tableColumn id="5" xr3:uid="{00000000-0010-0000-2500-000005000000}" name="Fund" dataDxfId="89"/>
    <tableColumn id="6" xr3:uid="{00000000-0010-0000-2500-000006000000}" name="Loc" dataDxfId="88"/>
    <tableColumn id="7" xr3:uid="{00000000-0010-0000-2500-000007000000}" name="SRE" dataDxfId="87"/>
    <tableColumn id="8" xr3:uid="{00000000-0010-0000-2500-000008000000}" name="Program" dataDxfId="86"/>
    <tableColumn id="9" xr3:uid="{00000000-0010-0000-2500-000009000000}" name="Source/ Object" dataDxfId="85"/>
    <tableColumn id="10" xr3:uid="{00000000-0010-0000-2500-00000A000000}" name="Job Code" dataDxfId="84"/>
    <tableColumn id="11" xr3:uid="{00000000-0010-0000-2500-00000B000000}" name="Proj/ Grant" dataDxfId="83"/>
    <tableColumn id="12" xr3:uid="{00000000-0010-0000-2500-00000C000000}" name="DP Amount" dataDxfId="8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RevTable6X" displayName="RevTable6X" ref="B60:M81" totalsRowShown="0">
  <autoFilter ref="B60:M81" xr:uid="{00000000-0009-0000-0100-000022000000}"/>
  <tableColumns count="12">
    <tableColumn id="1" xr3:uid="{00000000-0010-0000-2600-000001000000}" name="Revenues" dataDxfId="81"/>
    <tableColumn id="2" xr3:uid="{00000000-0010-0000-2600-000002000000}" name="District" dataDxfId="80"/>
    <tableColumn id="3" xr3:uid="{00000000-0010-0000-2600-000003000000}" name="Admin Unit" dataDxfId="79"/>
    <tableColumn id="4" xr3:uid="{00000000-0010-0000-2600-000004000000}" name="School Code" dataDxfId="78"/>
    <tableColumn id="5" xr3:uid="{00000000-0010-0000-2600-000005000000}" name="Fund" dataDxfId="77"/>
    <tableColumn id="6" xr3:uid="{00000000-0010-0000-2600-000006000000}" name="Loc" dataDxfId="76">
      <calculatedColumnFormula>+$G$3</calculatedColumnFormula>
    </tableColumn>
    <tableColumn id="7" xr3:uid="{00000000-0010-0000-2600-000007000000}" name="SRE" dataDxfId="75"/>
    <tableColumn id="8" xr3:uid="{00000000-0010-0000-2600-000008000000}" name="Program" dataDxfId="74"/>
    <tableColumn id="9" xr3:uid="{00000000-0010-0000-2600-000009000000}" name="Source/ Object" dataDxfId="73"/>
    <tableColumn id="10" xr3:uid="{00000000-0010-0000-2600-00000A000000}" name="Job Code" dataDxfId="72"/>
    <tableColumn id="11" xr3:uid="{00000000-0010-0000-2600-00000B000000}" name="Proj/ Grant" dataDxfId="71"/>
    <tableColumn id="12" xr3:uid="{00000000-0010-0000-2600-00000C000000}" name="DP Amount" dataDxfId="70">
      <calculatedColumnFormula>SUBTOTAL(109,M41:M60)-SUMIF(RevTable6X[Source/ Object],1979,RevTable6X[DP Amount])</calculatedColumnFormula>
    </tableColumn>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ExpTable6X" displayName="ExpTable6X" ref="B83:M96" totalsRowShown="0">
  <autoFilter ref="B83:M96" xr:uid="{00000000-0009-0000-0100-000023000000}"/>
  <tableColumns count="12">
    <tableColumn id="1" xr3:uid="{00000000-0010-0000-2700-000001000000}" name="Expenditures" dataDxfId="69"/>
    <tableColumn id="2" xr3:uid="{00000000-0010-0000-2700-000002000000}" name="District" dataDxfId="68"/>
    <tableColumn id="3" xr3:uid="{00000000-0010-0000-2700-000003000000}" name="Admin Unit" dataDxfId="67"/>
    <tableColumn id="4" xr3:uid="{00000000-0010-0000-2700-000004000000}" name="School Code" dataDxfId="66"/>
    <tableColumn id="5" xr3:uid="{00000000-0010-0000-2700-000005000000}" name="Fund"/>
    <tableColumn id="6" xr3:uid="{00000000-0010-0000-2700-000006000000}" name="Loc" dataDxfId="65">
      <calculatedColumnFormula>+$G$3</calculatedColumnFormula>
    </tableColumn>
    <tableColumn id="7" xr3:uid="{00000000-0010-0000-2700-000007000000}" name="SRE" dataDxfId="64"/>
    <tableColumn id="8" xr3:uid="{00000000-0010-0000-2700-000008000000}" name="Program" dataDxfId="63"/>
    <tableColumn id="9" xr3:uid="{00000000-0010-0000-2700-000009000000}" name="Source/ Object" dataDxfId="62"/>
    <tableColumn id="10" xr3:uid="{00000000-0010-0000-2700-00000A000000}" name="Job Code" dataDxfId="61"/>
    <tableColumn id="11" xr3:uid="{00000000-0010-0000-2700-00000B000000}" name="Proj/ Grant" dataDxfId="60"/>
    <tableColumn id="12" xr3:uid="{00000000-0010-0000-2700-00000C000000}" name="DP Amount" dataDxfId="59">
      <calculatedColumnFormula>SUBTOTAL(109,ExpTable6X[DP Amount])-SUMIF(ExpTable6X[Source/ Object],1979,ExpTable6X[DP Amount])</calculatedColumnFormula>
    </tableColumn>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172237" displayName="Table3172237" ref="B6:M13" totalsRowShown="0">
  <autoFilter ref="B6:M13" xr:uid="{00000000-0009-0000-0100-000024000000}"/>
  <tableColumns count="12">
    <tableColumn id="1" xr3:uid="{00000000-0010-0000-2800-000001000000}" name="Assets" dataDxfId="58"/>
    <tableColumn id="2" xr3:uid="{00000000-0010-0000-2800-000002000000}" name="District" dataDxfId="57"/>
    <tableColumn id="3" xr3:uid="{00000000-0010-0000-2800-000003000000}" name="Admin Unit" dataDxfId="56"/>
    <tableColumn id="4" xr3:uid="{00000000-0010-0000-2800-000004000000}" name="School Code" dataDxfId="55"/>
    <tableColumn id="5" xr3:uid="{00000000-0010-0000-2800-000005000000}" name="Fund" dataDxfId="54"/>
    <tableColumn id="6" xr3:uid="{00000000-0010-0000-2800-000006000000}" name="Loc" dataDxfId="53"/>
    <tableColumn id="7" xr3:uid="{00000000-0010-0000-2800-000007000000}" name="SRE" dataDxfId="52"/>
    <tableColumn id="8" xr3:uid="{00000000-0010-0000-2800-000008000000}" name="Program" dataDxfId="51"/>
    <tableColumn id="9" xr3:uid="{00000000-0010-0000-2800-000009000000}" name="Source/ Object" dataDxfId="50"/>
    <tableColumn id="10" xr3:uid="{00000000-0010-0000-2800-00000A000000}" name="Job Code" dataDxfId="49"/>
    <tableColumn id="11" xr3:uid="{00000000-0010-0000-2800-00000B000000}" name="Proj/ Grant" dataDxfId="48"/>
    <tableColumn id="12" xr3:uid="{00000000-0010-0000-2800-00000C000000}" name="DP Amount" dataDxfId="47"/>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4182338" displayName="Table4182338" ref="B15:M19" totalsRowShown="0">
  <autoFilter ref="B15:M19" xr:uid="{00000000-0009-0000-0100-000025000000}"/>
  <tableColumns count="12">
    <tableColumn id="1" xr3:uid="{00000000-0010-0000-2900-000001000000}" name="Liabilities"/>
    <tableColumn id="2" xr3:uid="{00000000-0010-0000-2900-000002000000}" name="District" dataDxfId="46"/>
    <tableColumn id="3" xr3:uid="{00000000-0010-0000-2900-000003000000}" name="Admin Unit" dataDxfId="45"/>
    <tableColumn id="4" xr3:uid="{00000000-0010-0000-2900-000004000000}" name="School Code" dataDxfId="44"/>
    <tableColumn id="5" xr3:uid="{00000000-0010-0000-2900-000005000000}" name="Fund" dataDxfId="43"/>
    <tableColumn id="6" xr3:uid="{00000000-0010-0000-2900-000006000000}" name="Loc" dataDxfId="42">
      <calculatedColumnFormula>+$G$3</calculatedColumnFormula>
    </tableColumn>
    <tableColumn id="7" xr3:uid="{00000000-0010-0000-2900-000007000000}" name="SRE" dataDxfId="41"/>
    <tableColumn id="8" xr3:uid="{00000000-0010-0000-2900-000008000000}" name="Program" dataDxfId="40"/>
    <tableColumn id="9" xr3:uid="{00000000-0010-0000-2900-000009000000}" name="Source/ Object" dataDxfId="39"/>
    <tableColumn id="10" xr3:uid="{00000000-0010-0000-2900-00000A000000}" name="Job Code" dataDxfId="38"/>
    <tableColumn id="11" xr3:uid="{00000000-0010-0000-2900-00000B000000}" name="Proj/ Grant" dataDxfId="37"/>
    <tableColumn id="12" xr3:uid="{00000000-0010-0000-2900-00000C000000}" name="DP Amount" dataDxfId="36"/>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5192439" displayName="Table5192439" ref="B21:M28" totalsRowShown="0">
  <autoFilter ref="B21:M28" xr:uid="{00000000-0009-0000-0100-000026000000}"/>
  <tableColumns count="12">
    <tableColumn id="1" xr3:uid="{00000000-0010-0000-2A00-000001000000}" name="Equity" dataDxfId="35"/>
    <tableColumn id="2" xr3:uid="{00000000-0010-0000-2A00-000002000000}" name="District" dataDxfId="34"/>
    <tableColumn id="3" xr3:uid="{00000000-0010-0000-2A00-000003000000}" name="Admin Unit" dataDxfId="33"/>
    <tableColumn id="4" xr3:uid="{00000000-0010-0000-2A00-000004000000}" name="School Code" dataDxfId="32"/>
    <tableColumn id="5" xr3:uid="{00000000-0010-0000-2A00-000005000000}" name="Fund" dataDxfId="31"/>
    <tableColumn id="6" xr3:uid="{00000000-0010-0000-2A00-000006000000}" name="Loc" dataDxfId="30"/>
    <tableColumn id="7" xr3:uid="{00000000-0010-0000-2A00-000007000000}" name="SRE" dataDxfId="29"/>
    <tableColumn id="8" xr3:uid="{00000000-0010-0000-2A00-000008000000}" name="Program" dataDxfId="28"/>
    <tableColumn id="9" xr3:uid="{00000000-0010-0000-2A00-000009000000}" name="Source/ Object" dataDxfId="27"/>
    <tableColumn id="10" xr3:uid="{00000000-0010-0000-2A00-00000A000000}" name="Job Code" dataDxfId="26"/>
    <tableColumn id="11" xr3:uid="{00000000-0010-0000-2A00-00000B000000}" name="Proj/ Grant" dataDxfId="25"/>
    <tableColumn id="12" xr3:uid="{00000000-0010-0000-2A00-00000C000000}" name="DP Amount" dataDxfId="24"/>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6202540" displayName="Table6202540" ref="B31:M33" totalsRowShown="0">
  <autoFilter ref="B31:M33" xr:uid="{00000000-0009-0000-0100-000027000000}"/>
  <tableColumns count="12">
    <tableColumn id="1" xr3:uid="{00000000-0010-0000-2B00-000001000000}" name="Revenues" dataDxfId="23"/>
    <tableColumn id="2" xr3:uid="{00000000-0010-0000-2B00-000002000000}" name="District" dataDxfId="22"/>
    <tableColumn id="3" xr3:uid="{00000000-0010-0000-2B00-000003000000}" name="Admin Unit" dataDxfId="21"/>
    <tableColumn id="4" xr3:uid="{00000000-0010-0000-2B00-000004000000}" name="School Code" dataDxfId="20"/>
    <tableColumn id="5" xr3:uid="{00000000-0010-0000-2B00-000005000000}" name="Fund" dataDxfId="19"/>
    <tableColumn id="6" xr3:uid="{00000000-0010-0000-2B00-000006000000}" name="Loc" dataDxfId="18">
      <calculatedColumnFormula>+$G$3</calculatedColumnFormula>
    </tableColumn>
    <tableColumn id="7" xr3:uid="{00000000-0010-0000-2B00-000007000000}" name="SRE" dataDxfId="17"/>
    <tableColumn id="8" xr3:uid="{00000000-0010-0000-2B00-000008000000}" name="Program" dataDxfId="16"/>
    <tableColumn id="9" xr3:uid="{00000000-0010-0000-2B00-000009000000}" name="Source/ Object" dataDxfId="15"/>
    <tableColumn id="10" xr3:uid="{00000000-0010-0000-2B00-00000A000000}" name="Job Code" dataDxfId="14"/>
    <tableColumn id="11" xr3:uid="{00000000-0010-0000-2B00-00000B000000}" name="Proj/ Grant" dataDxfId="13"/>
    <tableColumn id="12" xr3:uid="{00000000-0010-0000-2B00-00000C000000}" name="DP Amount"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RevTable11" displayName="RevTable11" ref="B61:M138" totalsRowShown="0">
  <autoFilter ref="B61:M138" xr:uid="{00000000-0009-0000-0100-000006000000}"/>
  <tableColumns count="12">
    <tableColumn id="1" xr3:uid="{00000000-0010-0000-0300-000001000000}" name="Revenues" dataDxfId="429"/>
    <tableColumn id="2" xr3:uid="{00000000-0010-0000-0300-000002000000}" name="District" dataDxfId="428"/>
    <tableColumn id="3" xr3:uid="{00000000-0010-0000-0300-000003000000}" name="Admin Unit" dataDxfId="427"/>
    <tableColumn id="4" xr3:uid="{00000000-0010-0000-0300-000004000000}" name="School Code" dataDxfId="426"/>
    <tableColumn id="5" xr3:uid="{00000000-0010-0000-0300-000005000000}" name="Fund" dataDxfId="425"/>
    <tableColumn id="6" xr3:uid="{00000000-0010-0000-0300-000006000000}" name="Loc" dataDxfId="424">
      <calculatedColumnFormula>+$G$3</calculatedColumnFormula>
    </tableColumn>
    <tableColumn id="7" xr3:uid="{00000000-0010-0000-0300-000007000000}" name="SRE" dataDxfId="423"/>
    <tableColumn id="8" xr3:uid="{00000000-0010-0000-0300-000008000000}" name="Program" dataDxfId="422"/>
    <tableColumn id="9" xr3:uid="{00000000-0010-0000-0300-000009000000}" name="Source/ Object" dataDxfId="421"/>
    <tableColumn id="10" xr3:uid="{00000000-0010-0000-0300-00000A000000}" name="Job Code" dataDxfId="420"/>
    <tableColumn id="11" xr3:uid="{00000000-0010-0000-0300-00000B000000}" name="Proj/ Grant" dataDxfId="419"/>
    <tableColumn id="12" xr3:uid="{00000000-0010-0000-0300-00000C000000}" name="DP Amount" dataDxfId="418"/>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7212641" displayName="Table7212641" ref="B35:M37" totalsRowShown="0">
  <autoFilter ref="B35:M37" xr:uid="{00000000-0009-0000-0100-000028000000}"/>
  <tableColumns count="12">
    <tableColumn id="1" xr3:uid="{00000000-0010-0000-2C00-000001000000}" name="Expenditures" dataDxfId="11"/>
    <tableColumn id="2" xr3:uid="{00000000-0010-0000-2C00-000002000000}" name="District" dataDxfId="10"/>
    <tableColumn id="3" xr3:uid="{00000000-0010-0000-2C00-000003000000}" name="Admin Unit" dataDxfId="9"/>
    <tableColumn id="4" xr3:uid="{00000000-0010-0000-2C00-000004000000}" name="School Code" dataDxfId="8"/>
    <tableColumn id="5" xr3:uid="{00000000-0010-0000-2C00-000005000000}" name="Fund"/>
    <tableColumn id="6" xr3:uid="{00000000-0010-0000-2C00-000006000000}" name="Loc" dataDxfId="7">
      <calculatedColumnFormula>+$G$3</calculatedColumnFormula>
    </tableColumn>
    <tableColumn id="7" xr3:uid="{00000000-0010-0000-2C00-000007000000}" name="SRE" dataDxfId="6"/>
    <tableColumn id="8" xr3:uid="{00000000-0010-0000-2C00-000008000000}" name="Program" dataDxfId="5"/>
    <tableColumn id="9" xr3:uid="{00000000-0010-0000-2C00-000009000000}" name="Source/ Object" dataDxfId="4"/>
    <tableColumn id="10" xr3:uid="{00000000-0010-0000-2C00-00000A000000}" name="Job Code" dataDxfId="3"/>
    <tableColumn id="11" xr3:uid="{00000000-0010-0000-2C00-00000B000000}" name="Proj/ Grant" dataDxfId="2"/>
    <tableColumn id="12" xr3:uid="{00000000-0010-0000-2C00-00000C000000}" name="DP Amount"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ExpTable11" displayName="ExpTable11" ref="B140:M269" totalsRowShown="0">
  <autoFilter ref="B140:M269" xr:uid="{00000000-0009-0000-0100-000007000000}"/>
  <tableColumns count="12">
    <tableColumn id="1" xr3:uid="{00000000-0010-0000-0400-000001000000}" name="Expenditures" dataDxfId="417"/>
    <tableColumn id="2" xr3:uid="{00000000-0010-0000-0400-000002000000}" name="District" dataDxfId="416"/>
    <tableColumn id="3" xr3:uid="{00000000-0010-0000-0400-000003000000}" name="Admin Unit" dataDxfId="415"/>
    <tableColumn id="4" xr3:uid="{00000000-0010-0000-0400-000004000000}" name="School Code" dataDxfId="414"/>
    <tableColumn id="5" xr3:uid="{00000000-0010-0000-0400-000005000000}" name="Fund"/>
    <tableColumn id="6" xr3:uid="{00000000-0010-0000-0400-000006000000}" name="Loc" dataDxfId="413">
      <calculatedColumnFormula>+$G$3</calculatedColumnFormula>
    </tableColumn>
    <tableColumn id="7" xr3:uid="{00000000-0010-0000-0400-000007000000}" name="SRE" dataDxfId="412"/>
    <tableColumn id="8" xr3:uid="{00000000-0010-0000-0400-000008000000}" name="Program" dataDxfId="411"/>
    <tableColumn id="9" xr3:uid="{00000000-0010-0000-0400-000009000000}" name="Source/ Object" dataDxfId="410"/>
    <tableColumn id="10" xr3:uid="{00000000-0010-0000-0400-00000A000000}" name="Job Code" dataDxfId="409"/>
    <tableColumn id="11" xr3:uid="{00000000-0010-0000-0400-00000B000000}" name="Proj/ Grant" dataDxfId="408"/>
    <tableColumn id="12" xr3:uid="{00000000-0010-0000-0400-00000C000000}" name="DP Amount" dataDxfId="40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Table32" displayName="Table32" ref="B6:M18" totalsRowShown="0">
  <autoFilter ref="B6:M18" xr:uid="{00000000-0009-0000-0100-000001000000}"/>
  <tableColumns count="12">
    <tableColumn id="1" xr3:uid="{00000000-0010-0000-0A00-000001000000}" name="Assets" dataDxfId="406"/>
    <tableColumn id="2" xr3:uid="{00000000-0010-0000-0A00-000002000000}" name="District" dataDxfId="405"/>
    <tableColumn id="3" xr3:uid="{00000000-0010-0000-0A00-000003000000}" name="Admin Unit" dataDxfId="404"/>
    <tableColumn id="4" xr3:uid="{00000000-0010-0000-0A00-000004000000}" name="School Code" dataDxfId="403"/>
    <tableColumn id="5" xr3:uid="{00000000-0010-0000-0A00-000005000000}" name="Fund" dataDxfId="402"/>
    <tableColumn id="6" xr3:uid="{00000000-0010-0000-0A00-000006000000}" name="Loc" dataDxfId="401"/>
    <tableColumn id="7" xr3:uid="{00000000-0010-0000-0A00-000007000000}" name="SRE" dataDxfId="400"/>
    <tableColumn id="8" xr3:uid="{00000000-0010-0000-0A00-000008000000}" name="Program" dataDxfId="399"/>
    <tableColumn id="9" xr3:uid="{00000000-0010-0000-0A00-000009000000}" name="Source/ Object" dataDxfId="398"/>
    <tableColumn id="10" xr3:uid="{00000000-0010-0000-0A00-00000A000000}" name="Job Code" dataDxfId="397"/>
    <tableColumn id="11" xr3:uid="{00000000-0010-0000-0A00-00000B000000}" name="Proj/ Grant" dataDxfId="396"/>
    <tableColumn id="12" xr3:uid="{00000000-0010-0000-0A00-00000C000000}" name="DP Amount" dataDxfId="39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43" displayName="Table43" ref="B20:M30" totalsRowShown="0">
  <autoFilter ref="B20:M30" xr:uid="{00000000-0009-0000-0100-000002000000}"/>
  <tableColumns count="12">
    <tableColumn id="1" xr3:uid="{00000000-0010-0000-0B00-000001000000}" name="Liabilities"/>
    <tableColumn id="2" xr3:uid="{00000000-0010-0000-0B00-000002000000}" name="District" dataDxfId="394"/>
    <tableColumn id="3" xr3:uid="{00000000-0010-0000-0B00-000003000000}" name="Admin Unit" dataDxfId="393"/>
    <tableColumn id="4" xr3:uid="{00000000-0010-0000-0B00-000004000000}" name="School Code" dataDxfId="392"/>
    <tableColumn id="5" xr3:uid="{00000000-0010-0000-0B00-000005000000}" name="Fund" dataDxfId="391"/>
    <tableColumn id="6" xr3:uid="{00000000-0010-0000-0B00-000006000000}" name="Loc" dataDxfId="390">
      <calculatedColumnFormula>+$G$3</calculatedColumnFormula>
    </tableColumn>
    <tableColumn id="7" xr3:uid="{00000000-0010-0000-0B00-000007000000}" name="SRE" dataDxfId="389"/>
    <tableColumn id="8" xr3:uid="{00000000-0010-0000-0B00-000008000000}" name="Program" dataDxfId="388"/>
    <tableColumn id="9" xr3:uid="{00000000-0010-0000-0B00-000009000000}" name="Source/ Object" dataDxfId="387"/>
    <tableColumn id="10" xr3:uid="{00000000-0010-0000-0B00-00000A000000}" name="Job Code" dataDxfId="386"/>
    <tableColumn id="11" xr3:uid="{00000000-0010-0000-0B00-00000B000000}" name="Proj/ Grant" dataDxfId="385"/>
    <tableColumn id="12" xr3:uid="{00000000-0010-0000-0B00-00000C000000}" name="DP Amount" dataDxfId="38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59" displayName="Table59" ref="B32:M41" totalsRowShown="0">
  <autoFilter ref="B32:M41" xr:uid="{00000000-0009-0000-0100-000008000000}"/>
  <tableColumns count="12">
    <tableColumn id="1" xr3:uid="{00000000-0010-0000-0C00-000001000000}" name="Equity" dataDxfId="383"/>
    <tableColumn id="2" xr3:uid="{00000000-0010-0000-0C00-000002000000}" name="District" dataDxfId="382"/>
    <tableColumn id="3" xr3:uid="{00000000-0010-0000-0C00-000003000000}" name="Admin Unit" dataDxfId="381"/>
    <tableColumn id="4" xr3:uid="{00000000-0010-0000-0C00-000004000000}" name="School Code" dataDxfId="380"/>
    <tableColumn id="5" xr3:uid="{00000000-0010-0000-0C00-000005000000}" name="Fund" dataDxfId="379"/>
    <tableColumn id="6" xr3:uid="{00000000-0010-0000-0C00-000006000000}" name="Loc" dataDxfId="378"/>
    <tableColumn id="7" xr3:uid="{00000000-0010-0000-0C00-000007000000}" name="SRE" dataDxfId="377"/>
    <tableColumn id="8" xr3:uid="{00000000-0010-0000-0C00-000008000000}" name="Program" dataDxfId="376"/>
    <tableColumn id="9" xr3:uid="{00000000-0010-0000-0C00-000009000000}" name="Source/ Object" dataDxfId="375"/>
    <tableColumn id="10" xr3:uid="{00000000-0010-0000-0C00-00000A000000}" name="Job Code" dataDxfId="374"/>
    <tableColumn id="11" xr3:uid="{00000000-0010-0000-0C00-00000B000000}" name="Proj/ Grant" dataDxfId="373"/>
    <tableColumn id="12" xr3:uid="{00000000-0010-0000-0C00-00000C000000}" name="DP Amount" dataDxfId="37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RevTable22" displayName="RevTable22" ref="B44:M65" totalsRowShown="0">
  <autoFilter ref="B44:M65" xr:uid="{00000000-0009-0000-0100-000009000000}"/>
  <tableColumns count="12">
    <tableColumn id="1" xr3:uid="{00000000-0010-0000-0D00-000001000000}" name="Revenues" dataDxfId="371"/>
    <tableColumn id="2" xr3:uid="{00000000-0010-0000-0D00-000002000000}" name="District" dataDxfId="370"/>
    <tableColumn id="3" xr3:uid="{00000000-0010-0000-0D00-000003000000}" name="Admin Unit" dataDxfId="369"/>
    <tableColumn id="4" xr3:uid="{00000000-0010-0000-0D00-000004000000}" name="School Code" dataDxfId="368"/>
    <tableColumn id="5" xr3:uid="{00000000-0010-0000-0D00-000005000000}" name="Fund" dataDxfId="367"/>
    <tableColumn id="6" xr3:uid="{00000000-0010-0000-0D00-000006000000}" name="Loc" dataDxfId="366">
      <calculatedColumnFormula>+$G$3</calculatedColumnFormula>
    </tableColumn>
    <tableColumn id="7" xr3:uid="{00000000-0010-0000-0D00-000007000000}" name="SRE" dataDxfId="365"/>
    <tableColumn id="8" xr3:uid="{00000000-0010-0000-0D00-000008000000}" name="Program" dataDxfId="364"/>
    <tableColumn id="9" xr3:uid="{00000000-0010-0000-0D00-000009000000}" name="Source/ Object" dataDxfId="363"/>
    <tableColumn id="10" xr3:uid="{00000000-0010-0000-0D00-00000A000000}" name="Job Code" dataDxfId="362"/>
    <tableColumn id="11" xr3:uid="{00000000-0010-0000-0D00-00000B000000}" name="Proj/ Grant" dataDxfId="361"/>
    <tableColumn id="12" xr3:uid="{00000000-0010-0000-0D00-00000C000000}" name="DP Amount" dataDxfId="36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6.bin"/><Relationship Id="rId7"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 Id="rId9" Type="http://schemas.openxmlformats.org/officeDocument/2006/relationships/table" Target="../tables/table5.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 Id="rId5" Type="http://schemas.openxmlformats.org/officeDocument/2006/relationships/table" Target="../tables/table20.xml"/><Relationship Id="rId4" Type="http://schemas.openxmlformats.org/officeDocument/2006/relationships/table" Target="../tables/table1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5" Type="http://schemas.openxmlformats.org/officeDocument/2006/relationships/table" Target="../tables/table25.xml"/><Relationship Id="rId4" Type="http://schemas.openxmlformats.org/officeDocument/2006/relationships/table" Target="../tables/table2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5" Type="http://schemas.openxmlformats.org/officeDocument/2006/relationships/table" Target="../tables/table30.xml"/><Relationship Id="rId4" Type="http://schemas.openxmlformats.org/officeDocument/2006/relationships/table" Target="../tables/table2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 Id="rId5" Type="http://schemas.openxmlformats.org/officeDocument/2006/relationships/table" Target="../tables/table35.xml"/><Relationship Id="rId4" Type="http://schemas.openxmlformats.org/officeDocument/2006/relationships/table" Target="../tables/table3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7.bin"/><Relationship Id="rId6" Type="http://schemas.openxmlformats.org/officeDocument/2006/relationships/table" Target="../tables/table40.xml"/><Relationship Id="rId5" Type="http://schemas.openxmlformats.org/officeDocument/2006/relationships/table" Target="../tables/table39.xml"/><Relationship Id="rId4" Type="http://schemas.openxmlformats.org/officeDocument/2006/relationships/table" Target="../tables/table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56"/>
  <sheetViews>
    <sheetView zoomScaleNormal="100" workbookViewId="0">
      <selection activeCell="C20" sqref="C20"/>
    </sheetView>
  </sheetViews>
  <sheetFormatPr defaultRowHeight="12.75" x14ac:dyDescent="0.2"/>
  <cols>
    <col min="1" max="1" width="27" style="1" bestFit="1" customWidth="1"/>
    <col min="2" max="2" width="2.28515625" style="5" bestFit="1" customWidth="1"/>
    <col min="3" max="3" width="97.140625" style="2" customWidth="1"/>
  </cols>
  <sheetData>
    <row r="1" spans="1:3" x14ac:dyDescent="0.2">
      <c r="A1" s="1" t="s">
        <v>64</v>
      </c>
      <c r="B1" s="6">
        <v>1</v>
      </c>
      <c r="C1" s="145" t="s">
        <v>856</v>
      </c>
    </row>
    <row r="2" spans="1:3" x14ac:dyDescent="0.2">
      <c r="B2" s="7"/>
      <c r="C2" s="146"/>
    </row>
    <row r="3" spans="1:3" x14ac:dyDescent="0.2">
      <c r="B3" s="7"/>
      <c r="C3" s="8"/>
    </row>
    <row r="4" spans="1:3" x14ac:dyDescent="0.2">
      <c r="B4" s="7">
        <v>2</v>
      </c>
      <c r="C4" s="21" t="s">
        <v>305</v>
      </c>
    </row>
    <row r="5" spans="1:3" x14ac:dyDescent="0.2">
      <c r="B5" s="7" t="s">
        <v>125</v>
      </c>
      <c r="C5" s="25" t="s">
        <v>668</v>
      </c>
    </row>
    <row r="6" spans="1:3" ht="102" x14ac:dyDescent="0.2">
      <c r="B6" s="7"/>
      <c r="C6" s="23" t="s">
        <v>818</v>
      </c>
    </row>
    <row r="7" spans="1:3" ht="51" x14ac:dyDescent="0.2">
      <c r="B7" s="7"/>
      <c r="C7" s="23" t="s">
        <v>817</v>
      </c>
    </row>
    <row r="8" spans="1:3" x14ac:dyDescent="0.2">
      <c r="B8" s="7"/>
      <c r="C8" s="23" t="s">
        <v>854</v>
      </c>
    </row>
    <row r="9" spans="1:3" x14ac:dyDescent="0.2">
      <c r="B9" s="7"/>
      <c r="C9" s="23" t="s">
        <v>855</v>
      </c>
    </row>
    <row r="10" spans="1:3" x14ac:dyDescent="0.2">
      <c r="B10" s="7"/>
      <c r="C10" s="23"/>
    </row>
    <row r="11" spans="1:3" x14ac:dyDescent="0.2">
      <c r="B11" s="7" t="s">
        <v>126</v>
      </c>
      <c r="C11" s="25" t="s">
        <v>669</v>
      </c>
    </row>
    <row r="12" spans="1:3" x14ac:dyDescent="0.2">
      <c r="B12" s="7"/>
      <c r="C12" s="23" t="s">
        <v>670</v>
      </c>
    </row>
    <row r="13" spans="1:3" x14ac:dyDescent="0.2">
      <c r="B13" s="7"/>
      <c r="C13" s="23" t="s">
        <v>774</v>
      </c>
    </row>
    <row r="14" spans="1:3" x14ac:dyDescent="0.2">
      <c r="B14" s="7"/>
      <c r="C14" s="23"/>
    </row>
    <row r="15" spans="1:3" x14ac:dyDescent="0.2">
      <c r="B15" s="7" t="s">
        <v>127</v>
      </c>
      <c r="C15" s="25" t="s">
        <v>516</v>
      </c>
    </row>
    <row r="16" spans="1:3" x14ac:dyDescent="0.2">
      <c r="B16" s="7"/>
      <c r="C16" s="23" t="s">
        <v>517</v>
      </c>
    </row>
    <row r="17" spans="1:3" ht="25.5" x14ac:dyDescent="0.2">
      <c r="B17" s="7"/>
      <c r="C17" s="23" t="s">
        <v>521</v>
      </c>
    </row>
    <row r="18" spans="1:3" x14ac:dyDescent="0.2">
      <c r="B18" s="7"/>
      <c r="C18" s="10"/>
    </row>
    <row r="19" spans="1:3" x14ac:dyDescent="0.2">
      <c r="B19" s="7" t="s">
        <v>128</v>
      </c>
      <c r="C19" s="9" t="s">
        <v>632</v>
      </c>
    </row>
    <row r="20" spans="1:3" x14ac:dyDescent="0.2">
      <c r="B20" s="7"/>
      <c r="C20" s="23" t="s">
        <v>773</v>
      </c>
    </row>
    <row r="21" spans="1:3" x14ac:dyDescent="0.2">
      <c r="B21" s="7"/>
      <c r="C21" s="10"/>
    </row>
    <row r="22" spans="1:3" x14ac:dyDescent="0.2">
      <c r="B22" s="7" t="s">
        <v>515</v>
      </c>
      <c r="C22" s="9" t="s">
        <v>671</v>
      </c>
    </row>
    <row r="23" spans="1:3" x14ac:dyDescent="0.2">
      <c r="B23" s="7"/>
      <c r="C23" s="10" t="s">
        <v>672</v>
      </c>
    </row>
    <row r="24" spans="1:3" x14ac:dyDescent="0.2">
      <c r="B24" s="7"/>
      <c r="C24" s="9"/>
    </row>
    <row r="25" spans="1:3" x14ac:dyDescent="0.2">
      <c r="B25" s="7">
        <v>3</v>
      </c>
      <c r="C25" s="143" t="s">
        <v>309</v>
      </c>
    </row>
    <row r="26" spans="1:3" ht="13.5" thickBot="1" x14ac:dyDescent="0.25">
      <c r="B26" s="11"/>
      <c r="C26" s="144"/>
    </row>
    <row r="28" spans="1:3" x14ac:dyDescent="0.2">
      <c r="A28" s="5" t="s">
        <v>41</v>
      </c>
      <c r="C28" s="2" t="s">
        <v>223</v>
      </c>
    </row>
    <row r="29" spans="1:3" x14ac:dyDescent="0.2">
      <c r="A29" s="5"/>
      <c r="C29" s="4"/>
    </row>
    <row r="30" spans="1:3" ht="12.75" customHeight="1" x14ac:dyDescent="0.2">
      <c r="A30" s="5" t="s">
        <v>44</v>
      </c>
      <c r="C30" s="3" t="s">
        <v>673</v>
      </c>
    </row>
    <row r="31" spans="1:3" x14ac:dyDescent="0.2">
      <c r="A31" s="5"/>
    </row>
    <row r="32" spans="1:3" ht="25.5" x14ac:dyDescent="0.2">
      <c r="A32" s="105" t="s">
        <v>307</v>
      </c>
      <c r="C32" s="2" t="s">
        <v>674</v>
      </c>
    </row>
    <row r="33" spans="1:3" x14ac:dyDescent="0.2">
      <c r="A33" s="5"/>
    </row>
    <row r="34" spans="1:3" x14ac:dyDescent="0.2">
      <c r="A34" s="5" t="s">
        <v>51</v>
      </c>
      <c r="C34" s="147" t="s">
        <v>79</v>
      </c>
    </row>
    <row r="35" spans="1:3" x14ac:dyDescent="0.2">
      <c r="A35" s="5"/>
      <c r="C35" s="147"/>
    </row>
    <row r="36" spans="1:3" x14ac:dyDescent="0.2">
      <c r="A36" s="5"/>
    </row>
    <row r="37" spans="1:3" x14ac:dyDescent="0.2">
      <c r="A37" s="5" t="s">
        <v>308</v>
      </c>
      <c r="C37" s="2" t="s">
        <v>83</v>
      </c>
    </row>
    <row r="38" spans="1:3" x14ac:dyDescent="0.2">
      <c r="A38" s="5"/>
      <c r="C38" s="2" t="s">
        <v>86</v>
      </c>
    </row>
    <row r="39" spans="1:3" x14ac:dyDescent="0.2">
      <c r="A39" s="5"/>
      <c r="C39" s="148" t="s">
        <v>94</v>
      </c>
    </row>
    <row r="40" spans="1:3" x14ac:dyDescent="0.2">
      <c r="A40" s="5"/>
      <c r="C40" s="148"/>
    </row>
    <row r="41" spans="1:3" x14ac:dyDescent="0.2">
      <c r="A41" s="5"/>
      <c r="C41" s="148"/>
    </row>
    <row r="42" spans="1:3" ht="38.25" x14ac:dyDescent="0.2">
      <c r="A42" s="5"/>
      <c r="C42" s="12" t="s">
        <v>772</v>
      </c>
    </row>
    <row r="43" spans="1:3" x14ac:dyDescent="0.2">
      <c r="A43" s="5"/>
    </row>
    <row r="44" spans="1:3" x14ac:dyDescent="0.2">
      <c r="A44" s="5" t="s">
        <v>77</v>
      </c>
      <c r="C44" s="2" t="s">
        <v>245</v>
      </c>
    </row>
    <row r="45" spans="1:3" x14ac:dyDescent="0.2">
      <c r="A45" s="5"/>
    </row>
    <row r="46" spans="1:3" x14ac:dyDescent="0.2">
      <c r="A46" s="5" t="s">
        <v>78</v>
      </c>
      <c r="C46" s="142" t="s">
        <v>99</v>
      </c>
    </row>
    <row r="47" spans="1:3" x14ac:dyDescent="0.2">
      <c r="A47" s="5"/>
      <c r="C47" s="142"/>
    </row>
    <row r="48" spans="1:3" x14ac:dyDescent="0.2">
      <c r="A48" s="5"/>
    </row>
    <row r="49" spans="1:3" ht="25.5" x14ac:dyDescent="0.2">
      <c r="A49" s="105" t="s">
        <v>82</v>
      </c>
      <c r="C49" s="3" t="s">
        <v>771</v>
      </c>
    </row>
    <row r="50" spans="1:3" x14ac:dyDescent="0.2">
      <c r="A50" s="5"/>
    </row>
    <row r="51" spans="1:3" x14ac:dyDescent="0.2">
      <c r="A51" s="5" t="s">
        <v>124</v>
      </c>
      <c r="C51" s="142" t="s">
        <v>107</v>
      </c>
    </row>
    <row r="52" spans="1:3" x14ac:dyDescent="0.2">
      <c r="A52" s="5"/>
      <c r="C52" s="142"/>
    </row>
    <row r="53" spans="1:3" x14ac:dyDescent="0.2">
      <c r="A53" s="5"/>
    </row>
    <row r="54" spans="1:3" ht="25.5" x14ac:dyDescent="0.2">
      <c r="A54" s="105" t="s">
        <v>513</v>
      </c>
      <c r="C54" s="3" t="s">
        <v>770</v>
      </c>
    </row>
    <row r="56" spans="1:3" ht="25.5" x14ac:dyDescent="0.2">
      <c r="A56" s="105" t="s">
        <v>819</v>
      </c>
      <c r="C56" s="2" t="s">
        <v>820</v>
      </c>
    </row>
  </sheetData>
  <sortState xmlns:xlrd2="http://schemas.microsoft.com/office/spreadsheetml/2017/richdata2" ref="C82:D112">
    <sortCondition ref="C82:C112"/>
  </sortState>
  <customSheetViews>
    <customSheetView guid="{8A6EB3F5-C56F-418F-B964-A865F33BE5F2}">
      <pageMargins left="0.5" right="0.5" top="1.2" bottom="0.56999999999999995" header="0.5" footer="0.5"/>
      <pageSetup orientation="landscape" horizontalDpi="4294967293" r:id="rId1"/>
      <headerFooter alignWithMargins="0">
        <oddHeader>&amp;C&amp;"Lucida Calligraphy,Bold Italic"&amp;12Colroado Charter School Institute&amp;"Arial,Regular"&amp;10
&amp;"Arial,Bold"2007 / 2008 Data Report Input Instructions</oddHeader>
      </headerFooter>
    </customSheetView>
    <customSheetView guid="{41520630-4C45-42B3-B2A0-DA81CF23147A}" showRuler="0">
      <pageMargins left="0.5" right="0.5" top="1.2" bottom="0.56999999999999995" header="0.5" footer="0.5"/>
      <pageSetup orientation="landscape" horizontalDpi="4294967293" r:id="rId2"/>
      <headerFooter alignWithMargins="0">
        <oddHeader>&amp;C&amp;"Lucida Calligraphy,Bold Italic"&amp;12Colroado Charter School Institute&amp;"Arial,Regular"&amp;10
&amp;"Arial,Bold"2007 / 2008 Data Report Input Instructions</oddHeader>
      </headerFooter>
    </customSheetView>
  </customSheetViews>
  <mergeCells count="6">
    <mergeCell ref="C51:C52"/>
    <mergeCell ref="C25:C26"/>
    <mergeCell ref="C1:C2"/>
    <mergeCell ref="C34:C35"/>
    <mergeCell ref="C39:C41"/>
    <mergeCell ref="C46:C47"/>
  </mergeCells>
  <phoneticPr fontId="0" type="noConversion"/>
  <pageMargins left="0.5" right="0.5" top="1.2" bottom="0.56999999999999995" header="0.5" footer="0.5"/>
  <pageSetup orientation="landscape" horizontalDpi="4294967293" r:id="rId3"/>
  <headerFooter alignWithMargins="0">
    <oddHeader>&amp;C&amp;"Forte,Regular"&amp;18Colorado Charter School Institute&amp;"Arial,Regular"&amp;10
&amp;12 2009/2010 Date Report Input Instructions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BM142"/>
  <sheetViews>
    <sheetView showGridLines="0" workbookViewId="0">
      <selection activeCell="N6" sqref="N6"/>
    </sheetView>
  </sheetViews>
  <sheetFormatPr defaultRowHeight="12.75" x14ac:dyDescent="0.2"/>
  <cols>
    <col min="3" max="3" width="43.5703125" customWidth="1"/>
    <col min="4" max="4" width="3" customWidth="1"/>
    <col min="5" max="5" width="6.85546875" bestFit="1" customWidth="1"/>
    <col min="6" max="6" width="3.5703125" customWidth="1"/>
    <col min="7" max="7" width="11.28515625" customWidth="1"/>
    <col min="8" max="8" width="12.42578125" bestFit="1" customWidth="1"/>
    <col min="9" max="9" width="3.7109375" customWidth="1"/>
    <col min="10" max="10" width="14.140625" customWidth="1"/>
  </cols>
  <sheetData>
    <row r="1" spans="1:65" x14ac:dyDescent="0.2">
      <c r="A1" s="69"/>
      <c r="B1" s="126" t="s">
        <v>815</v>
      </c>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row>
    <row r="2" spans="1:65" x14ac:dyDescent="0.2">
      <c r="A2" s="69"/>
      <c r="B2" s="69" t="s">
        <v>816</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row>
    <row r="3" spans="1:65"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row>
    <row r="4" spans="1:65" x14ac:dyDescent="0.2">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row>
    <row r="5" spans="1:65" x14ac:dyDescent="0.2">
      <c r="A5" s="69"/>
      <c r="B5" s="153" t="s">
        <v>659</v>
      </c>
      <c r="C5" s="153"/>
      <c r="D5" s="153"/>
      <c r="E5" s="153"/>
      <c r="F5" s="153"/>
      <c r="G5" s="153"/>
      <c r="H5" s="153"/>
      <c r="I5" s="153"/>
      <c r="J5" s="153"/>
      <c r="K5" s="70"/>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row>
    <row r="6" spans="1:65" ht="27" x14ac:dyDescent="0.25">
      <c r="A6" s="69"/>
      <c r="B6" s="1" t="s">
        <v>581</v>
      </c>
      <c r="C6" s="14"/>
      <c r="E6" s="15" t="s">
        <v>209</v>
      </c>
      <c r="F6" s="16"/>
      <c r="G6" s="17" t="s">
        <v>3</v>
      </c>
      <c r="H6" s="17" t="s">
        <v>549</v>
      </c>
      <c r="J6" s="86" t="s">
        <v>648</v>
      </c>
      <c r="K6" s="71"/>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row>
    <row r="7" spans="1:65" ht="12.75" customHeight="1" x14ac:dyDescent="0.2">
      <c r="A7" s="69"/>
      <c r="C7" s="2" t="s">
        <v>63</v>
      </c>
      <c r="E7" s="13" t="s">
        <v>62</v>
      </c>
      <c r="F7" s="16"/>
      <c r="G7" s="17" t="e">
        <f>SUMIF(RevTable11[Proj/ Grant],$E7,RevTable11[DP Amount])+SUMIF(#REF!,$E7,#REF!)+SUMIF(RevTable22[Proj/ Grant],$E7,RevTable22[DP Amount])</f>
        <v>#REF!</v>
      </c>
      <c r="H7" s="17" t="e">
        <f>SUMIF(ExpTable11[Proj/ Grant],$E7,ExpTable11[DP Amount])+SUMIF(#REF!,$E7,#REF!)+SUMIF(ExpTable22[Proj/ Grant],$E7,ExpTable22[DP Amount])</f>
        <v>#REF!</v>
      </c>
      <c r="I7" s="18"/>
      <c r="J7" s="18" t="e">
        <f>+G7-H7</f>
        <v>#REF!</v>
      </c>
      <c r="K7" s="72"/>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row>
    <row r="8" spans="1:65" ht="12.75" customHeight="1" x14ac:dyDescent="0.2">
      <c r="A8" s="69"/>
      <c r="C8" s="2" t="s">
        <v>315</v>
      </c>
      <c r="E8" s="13" t="s">
        <v>314</v>
      </c>
      <c r="F8" s="16"/>
      <c r="G8" s="17" t="e">
        <f>SUMIF(RevTable11[Proj/ Grant],$E8,RevTable11[DP Amount])+SUMIF(#REF!,$E8,#REF!)+SUMIF(RevTable22[Proj/ Grant],$E8,RevTable22[DP Amount])</f>
        <v>#REF!</v>
      </c>
      <c r="H8" s="17" t="e">
        <f>SUMIF(ExpTable11[Proj/ Grant],$E8,ExpTable11[DP Amount])+SUMIF(#REF!,$E8,#REF!)+SUMIF(ExpTable22[Proj/ Grant],$E8,ExpTable22[DP Amount])</f>
        <v>#REF!</v>
      </c>
      <c r="I8" s="18"/>
      <c r="J8" s="18" t="e">
        <f t="shared" ref="J8" si="0">+G8-H8</f>
        <v>#REF!</v>
      </c>
      <c r="K8" s="72"/>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row>
    <row r="9" spans="1:65" ht="12.75" customHeight="1" x14ac:dyDescent="0.2">
      <c r="A9" s="69"/>
      <c r="C9" s="2" t="s">
        <v>932</v>
      </c>
      <c r="E9" s="13" t="s">
        <v>933</v>
      </c>
      <c r="F9" s="16"/>
      <c r="G9" s="17" t="e">
        <f>SUMIF(RevTable11[Proj/ Grant],$E9,RevTable11[DP Amount])+SUMIF(#REF!,$E9,#REF!)+SUMIF(RevTable22[Proj/ Grant],$E9,RevTable22[DP Amount])</f>
        <v>#REF!</v>
      </c>
      <c r="H9" s="17" t="e">
        <f>SUMIF(ExpTable11[Proj/ Grant],$E9,ExpTable11[DP Amount])+SUMIF(#REF!,$E9,#REF!)+SUMIF(ExpTable22[Proj/ Grant],$E9,ExpTable22[DP Amount])</f>
        <v>#REF!</v>
      </c>
      <c r="I9" s="18"/>
      <c r="J9" s="18" t="e">
        <f t="shared" ref="J9:J72" si="1">+G9-H9</f>
        <v>#REF!</v>
      </c>
      <c r="K9" s="72"/>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row>
    <row r="10" spans="1:65" ht="12.75" customHeight="1" x14ac:dyDescent="0.2">
      <c r="A10" s="69"/>
      <c r="C10" s="3" t="s">
        <v>786</v>
      </c>
      <c r="E10" s="19" t="s">
        <v>785</v>
      </c>
      <c r="F10" s="16"/>
      <c r="G10" s="17" t="e">
        <f>SUMIF(RevTable11[Proj/ Grant],$E10,RevTable11[DP Amount])+SUMIF(#REF!,$E10,#REF!)+SUMIF(RevTable22[Proj/ Grant],$E10,RevTable22[DP Amount])</f>
        <v>#REF!</v>
      </c>
      <c r="H10" s="17" t="e">
        <f>SUMIF(ExpTable11[Proj/ Grant],$E10,ExpTable11[DP Amount])+SUMIF(#REF!,$E10,#REF!)+SUMIF(ExpTable22[Proj/ Grant],$E10,ExpTable22[DP Amount])</f>
        <v>#REF!</v>
      </c>
      <c r="I10" s="18"/>
      <c r="J10" s="18" t="e">
        <f t="shared" si="1"/>
        <v>#REF!</v>
      </c>
      <c r="K10" s="72"/>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row>
    <row r="11" spans="1:65" ht="12.75" customHeight="1" x14ac:dyDescent="0.2">
      <c r="A11" s="69"/>
      <c r="C11" s="3" t="s">
        <v>275</v>
      </c>
      <c r="E11" s="13" t="s">
        <v>71</v>
      </c>
      <c r="F11" s="16"/>
      <c r="G11" s="17" t="e">
        <f>SUMIF(RevTable11[Proj/ Grant],$E11,RevTable11[DP Amount])+SUMIF(#REF!,$E11,#REF!)+SUMIF(RevTable22[Proj/ Grant],$E11,RevTable22[DP Amount])</f>
        <v>#REF!</v>
      </c>
      <c r="H11" s="17" t="e">
        <f>SUMIF(ExpTable11[Proj/ Grant],$E11,ExpTable11[DP Amount])+SUMIF(#REF!,$E11,#REF!)+SUMIF(ExpTable22[Proj/ Grant],$E11,ExpTable22[DP Amount])</f>
        <v>#REF!</v>
      </c>
      <c r="I11" s="18"/>
      <c r="J11" s="18" t="e">
        <f t="shared" si="1"/>
        <v>#REF!</v>
      </c>
      <c r="K11" s="72"/>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row>
    <row r="12" spans="1:65" ht="12.75" customHeight="1" x14ac:dyDescent="0.2">
      <c r="A12" s="69"/>
      <c r="C12" s="3" t="s">
        <v>787</v>
      </c>
      <c r="E12" s="19" t="s">
        <v>641</v>
      </c>
      <c r="F12" s="16"/>
      <c r="G12" s="17" t="e">
        <f>SUMIF(RevTable11[Proj/ Grant],$E12,RevTable11[DP Amount])+SUMIF(#REF!,$E12,#REF!)+SUMIF(RevTable22[Proj/ Grant],$E12,RevTable22[DP Amount])</f>
        <v>#REF!</v>
      </c>
      <c r="H12" s="17" t="e">
        <f>SUMIF(ExpTable11[Proj/ Grant],$E12,ExpTable11[DP Amount])+SUMIF(#REF!,$E12,#REF!)+SUMIF(ExpTable22[Proj/ Grant],$E12,ExpTable22[DP Amount])</f>
        <v>#REF!</v>
      </c>
      <c r="I12" s="18"/>
      <c r="J12" s="18" t="e">
        <f t="shared" si="1"/>
        <v>#REF!</v>
      </c>
      <c r="K12" s="72"/>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row>
    <row r="13" spans="1:65" ht="12.75" customHeight="1" x14ac:dyDescent="0.2">
      <c r="A13" s="69"/>
      <c r="C13" s="2" t="s">
        <v>111</v>
      </c>
      <c r="E13" s="13" t="s">
        <v>69</v>
      </c>
      <c r="F13" s="16"/>
      <c r="G13" s="17" t="e">
        <f>SUMIF(RevTable11[Proj/ Grant],$E13,RevTable11[DP Amount])+SUMIF(#REF!,$E13,#REF!)+SUMIF(RevTable22[Proj/ Grant],$E13,RevTable22[DP Amount])</f>
        <v>#REF!</v>
      </c>
      <c r="H13" s="17" t="e">
        <f>SUMIF(ExpTable11[Proj/ Grant],$E13,ExpTable11[DP Amount])+SUMIF(#REF!,$E13,#REF!)+SUMIF(ExpTable22[Proj/ Grant],$E13,ExpTable22[DP Amount])</f>
        <v>#REF!</v>
      </c>
      <c r="I13" s="18"/>
      <c r="J13" s="18" t="e">
        <f t="shared" si="1"/>
        <v>#REF!</v>
      </c>
      <c r="K13" s="72"/>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row>
    <row r="14" spans="1:65" ht="12.75" customHeight="1" x14ac:dyDescent="0.2">
      <c r="A14" s="69"/>
      <c r="C14" s="3" t="s">
        <v>578</v>
      </c>
      <c r="E14" s="19" t="s">
        <v>576</v>
      </c>
      <c r="F14" s="16"/>
      <c r="G14" s="17" t="e">
        <f>SUMIF(RevTable11[Proj/ Grant],$E14,RevTable11[DP Amount])+SUMIF(#REF!,$E14,#REF!)+SUMIF(RevTable22[Proj/ Grant],$E14,RevTable22[DP Amount])</f>
        <v>#REF!</v>
      </c>
      <c r="H14" s="17" t="e">
        <f>SUMIF(ExpTable11[Proj/ Grant],$E14,ExpTable11[DP Amount])+SUMIF(#REF!,$E14,#REF!)+SUMIF(ExpTable22[Proj/ Grant],$E14,ExpTable22[DP Amount])</f>
        <v>#REF!</v>
      </c>
      <c r="I14" s="18"/>
      <c r="J14" s="18" t="e">
        <f t="shared" si="1"/>
        <v>#REF!</v>
      </c>
      <c r="K14" s="72"/>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row>
    <row r="15" spans="1:65" ht="12.75" customHeight="1" x14ac:dyDescent="0.2">
      <c r="A15" s="69"/>
      <c r="C15" s="2" t="s">
        <v>112</v>
      </c>
      <c r="E15" s="13" t="s">
        <v>70</v>
      </c>
      <c r="F15" s="16"/>
      <c r="G15" s="17" t="e">
        <f>SUMIF(RevTable11[Proj/ Grant],$E15,RevTable11[DP Amount])+SUMIF(#REF!,$E15,#REF!)+SUMIF(RevTable22[Proj/ Grant],$E15,RevTable22[DP Amount])</f>
        <v>#REF!</v>
      </c>
      <c r="H15" s="17" t="e">
        <f>SUMIF(ExpTable11[Proj/ Grant],$E15,ExpTable11[DP Amount])+SUMIF(#REF!,$E15,#REF!)+SUMIF(ExpTable22[Proj/ Grant],$E15,ExpTable22[DP Amount])</f>
        <v>#REF!</v>
      </c>
      <c r="I15" s="18"/>
      <c r="J15" s="18" t="e">
        <f t="shared" si="1"/>
        <v>#REF!</v>
      </c>
      <c r="K15" s="72"/>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row>
    <row r="16" spans="1:65" ht="12.75" customHeight="1" x14ac:dyDescent="0.2">
      <c r="A16" s="69"/>
      <c r="C16" s="3" t="s">
        <v>274</v>
      </c>
      <c r="E16" s="13" t="s">
        <v>72</v>
      </c>
      <c r="F16" s="16"/>
      <c r="G16" s="17" t="e">
        <f>SUMIF(RevTable11[Proj/ Grant],$E16,RevTable11[DP Amount])+SUMIF(#REF!,$E16,#REF!)+SUMIF(RevTable22[Proj/ Grant],$E16,RevTable22[DP Amount])</f>
        <v>#REF!</v>
      </c>
      <c r="H16" s="17" t="e">
        <f>SUMIF(ExpTable11[Proj/ Grant],$E16,ExpTable11[DP Amount])+SUMIF(#REF!,$E16,#REF!)+SUMIF(ExpTable22[Proj/ Grant],$E16,ExpTable22[DP Amount])</f>
        <v>#REF!</v>
      </c>
      <c r="I16" s="18"/>
      <c r="J16" s="18" t="e">
        <f t="shared" si="1"/>
        <v>#REF!</v>
      </c>
      <c r="K16" s="72"/>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row>
    <row r="17" spans="1:65" ht="12.75" customHeight="1" x14ac:dyDescent="0.2">
      <c r="A17" s="69"/>
      <c r="C17" s="3" t="s">
        <v>603</v>
      </c>
      <c r="E17" s="19" t="s">
        <v>604</v>
      </c>
      <c r="F17" s="16"/>
      <c r="G17" s="17" t="e">
        <f>SUMIF(RevTable11[Proj/ Grant],$E17,RevTable11[DP Amount])+SUMIF(#REF!,$E17,#REF!)+SUMIF(RevTable22[Proj/ Grant],$E17,RevTable22[DP Amount])</f>
        <v>#REF!</v>
      </c>
      <c r="H17" s="17" t="e">
        <f>SUMIF(ExpTable11[Proj/ Grant],$E17,ExpTable11[DP Amount])+SUMIF(#REF!,$E17,#REF!)+SUMIF(ExpTable22[Proj/ Grant],$E17,ExpTable22[DP Amount])</f>
        <v>#REF!</v>
      </c>
      <c r="I17" s="18"/>
      <c r="J17" s="18" t="e">
        <f t="shared" si="1"/>
        <v>#REF!</v>
      </c>
      <c r="K17" s="72"/>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row>
    <row r="18" spans="1:65" ht="12.75" customHeight="1" x14ac:dyDescent="0.2">
      <c r="A18" s="69"/>
      <c r="C18" s="3" t="s">
        <v>940</v>
      </c>
      <c r="E18" s="19" t="s">
        <v>941</v>
      </c>
      <c r="F18" s="16"/>
      <c r="G18" s="17" t="e">
        <f>SUMIF(RevTable11[Proj/ Grant],$E18,RevTable11[DP Amount])+SUMIF(#REF!,$E18,#REF!)+SUMIF(RevTable22[Proj/ Grant],$E18,RevTable22[DP Amount])</f>
        <v>#REF!</v>
      </c>
      <c r="H18" s="17" t="e">
        <f>SUMIF(ExpTable11[Proj/ Grant],$E18,ExpTable11[DP Amount])+SUMIF(#REF!,$E18,#REF!)+SUMIF(ExpTable22[Proj/ Grant],$E18,ExpTable22[DP Amount])</f>
        <v>#REF!</v>
      </c>
      <c r="I18" s="18"/>
      <c r="J18" s="18" t="e">
        <f t="shared" si="1"/>
        <v>#REF!</v>
      </c>
      <c r="K18" s="72"/>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row>
    <row r="19" spans="1:65" ht="12.75" customHeight="1" x14ac:dyDescent="0.2">
      <c r="A19" s="69"/>
      <c r="C19" s="3"/>
      <c r="E19" s="19" t="s">
        <v>1027</v>
      </c>
      <c r="F19" s="16"/>
      <c r="G19" s="17" t="e">
        <f>SUMIF(RevTable11[Proj/ Grant],$E19,RevTable11[DP Amount])+SUMIF(#REF!,$E19,#REF!)+SUMIF(RevTable22[Proj/ Grant],$E19,RevTable22[DP Amount])</f>
        <v>#REF!</v>
      </c>
      <c r="H19" s="17" t="e">
        <f>SUMIF(ExpTable11[Proj/ Grant],$E19,ExpTable11[DP Amount])+SUMIF(#REF!,$E19,#REF!)+SUMIF(ExpTable22[Proj/ Grant],$E19,ExpTable22[DP Amount])</f>
        <v>#REF!</v>
      </c>
      <c r="I19" s="18"/>
      <c r="J19" s="18" t="e">
        <f t="shared" si="1"/>
        <v>#REF!</v>
      </c>
      <c r="K19" s="72"/>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row>
    <row r="20" spans="1:65" ht="12.75" customHeight="1" x14ac:dyDescent="0.2">
      <c r="A20" s="69"/>
      <c r="C20" s="3" t="s">
        <v>224</v>
      </c>
      <c r="D20" s="24"/>
      <c r="E20" s="19" t="s">
        <v>225</v>
      </c>
      <c r="F20" s="16"/>
      <c r="G20" s="17" t="e">
        <f>SUMIF(RevTable11[Proj/ Grant],$E20,RevTable11[DP Amount])+SUMIF(#REF!,$E20,#REF!)+SUMIF(RevTable22[Proj/ Grant],$E20,RevTable22[DP Amount])</f>
        <v>#REF!</v>
      </c>
      <c r="H20" s="17" t="e">
        <f>SUMIF(ExpTable11[Proj/ Grant],$E20,ExpTable11[DP Amount])+SUMIF(#REF!,$E20,#REF!)+SUMIF(ExpTable22[Proj/ Grant],$E20,ExpTable22[DP Amount])</f>
        <v>#REF!</v>
      </c>
      <c r="I20" s="18"/>
      <c r="J20" s="18" t="e">
        <f t="shared" si="1"/>
        <v>#REF!</v>
      </c>
      <c r="K20" s="71"/>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row>
    <row r="21" spans="1:65" ht="12.75" customHeight="1" x14ac:dyDescent="0.2">
      <c r="A21" s="69"/>
      <c r="C21" s="3" t="s">
        <v>843</v>
      </c>
      <c r="D21" s="24"/>
      <c r="E21" s="19" t="s">
        <v>842</v>
      </c>
      <c r="F21" s="16"/>
      <c r="G21" s="17" t="e">
        <f>SUMIF(RevTable11[Proj/ Grant],$E21,RevTable11[DP Amount])+SUMIF(#REF!,$E21,#REF!)+SUMIF(RevTable22[Proj/ Grant],$E21,RevTable22[DP Amount])</f>
        <v>#REF!</v>
      </c>
      <c r="H21" s="17" t="e">
        <f>SUMIF(ExpTable11[Proj/ Grant],$E21,ExpTable11[DP Amount])+SUMIF(#REF!,$E21,#REF!)+SUMIF(ExpTable22[Proj/ Grant],$E21,ExpTable22[DP Amount])</f>
        <v>#REF!</v>
      </c>
      <c r="I21" s="18"/>
      <c r="J21" s="18" t="e">
        <f t="shared" si="1"/>
        <v>#REF!</v>
      </c>
      <c r="K21" s="71"/>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row>
    <row r="22" spans="1:65" ht="12.75" customHeight="1" x14ac:dyDescent="0.2">
      <c r="A22" s="69"/>
      <c r="C22" s="3" t="s">
        <v>845</v>
      </c>
      <c r="D22" s="24"/>
      <c r="E22" s="19" t="s">
        <v>844</v>
      </c>
      <c r="F22" s="16"/>
      <c r="G22" s="17" t="e">
        <f>SUMIF(RevTable11[Proj/ Grant],$E22,RevTable11[DP Amount])+SUMIF(#REF!,$E22,#REF!)+SUMIF(RevTable22[Proj/ Grant],$E22,RevTable22[DP Amount])</f>
        <v>#REF!</v>
      </c>
      <c r="H22" s="17" t="e">
        <f>SUMIF(ExpTable11[Proj/ Grant],$E22,ExpTable11[DP Amount])+SUMIF(#REF!,$E22,#REF!)+SUMIF(ExpTable22[Proj/ Grant],$E22,ExpTable22[DP Amount])</f>
        <v>#REF!</v>
      </c>
      <c r="I22" s="18"/>
      <c r="J22" s="18" t="e">
        <f t="shared" si="1"/>
        <v>#REF!</v>
      </c>
      <c r="K22" s="71"/>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row>
    <row r="23" spans="1:65" ht="12.75" customHeight="1" x14ac:dyDescent="0.2">
      <c r="A23" s="69"/>
      <c r="C23" s="3" t="s">
        <v>547</v>
      </c>
      <c r="D23" s="24"/>
      <c r="E23" s="19" t="s">
        <v>931</v>
      </c>
      <c r="F23" s="16"/>
      <c r="G23" s="17" t="e">
        <f>SUMIF(RevTable11[Proj/ Grant],$E23,RevTable11[DP Amount])+SUMIF(#REF!,$E23,#REF!)+SUMIF(RevTable22[Proj/ Grant],$E23,RevTable22[DP Amount])</f>
        <v>#REF!</v>
      </c>
      <c r="H23" s="17" t="e">
        <f>SUMIF(ExpTable11[Proj/ Grant],$E23,ExpTable11[DP Amount])+SUMIF(#REF!,$E23,#REF!)+SUMIF(ExpTable22[Proj/ Grant],$E23,ExpTable22[DP Amount])</f>
        <v>#REF!</v>
      </c>
      <c r="I23" s="18"/>
      <c r="J23" s="18" t="e">
        <f t="shared" si="1"/>
        <v>#REF!</v>
      </c>
      <c r="K23" s="71"/>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row>
    <row r="24" spans="1:65" ht="12.75" customHeight="1" x14ac:dyDescent="0.2">
      <c r="A24" s="69"/>
      <c r="C24" s="3" t="s">
        <v>586</v>
      </c>
      <c r="D24" s="24"/>
      <c r="E24" s="19" t="s">
        <v>587</v>
      </c>
      <c r="F24" s="16"/>
      <c r="G24" s="17" t="e">
        <f>SUMIF(RevTable11[Proj/ Grant],$E24,RevTable11[DP Amount])+SUMIF(#REF!,$E24,#REF!)+SUMIF(RevTable22[Proj/ Grant],$E24,RevTable22[DP Amount])</f>
        <v>#REF!</v>
      </c>
      <c r="H24" s="17" t="e">
        <f>SUMIF(ExpTable11[Proj/ Grant],$E24,ExpTable11[DP Amount])+SUMIF(#REF!,$E24,#REF!)+SUMIF(ExpTable22[Proj/ Grant],$E24,ExpTable22[DP Amount])</f>
        <v>#REF!</v>
      </c>
      <c r="I24" s="18"/>
      <c r="J24" s="18" t="e">
        <f t="shared" si="1"/>
        <v>#REF!</v>
      </c>
      <c r="K24" s="71"/>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row>
    <row r="25" spans="1:65" ht="12.75" customHeight="1" x14ac:dyDescent="0.2">
      <c r="A25" s="69"/>
      <c r="C25" s="3" t="s">
        <v>642</v>
      </c>
      <c r="D25" s="24"/>
      <c r="E25" s="19" t="s">
        <v>588</v>
      </c>
      <c r="F25" s="16"/>
      <c r="G25" s="17" t="e">
        <f>SUMIF(RevTable11[Proj/ Grant],$E25,RevTable11[DP Amount])+SUMIF(#REF!,$E25,#REF!)+SUMIF(RevTable22[Proj/ Grant],$E25,RevTable22[DP Amount])</f>
        <v>#REF!</v>
      </c>
      <c r="H25" s="17" t="e">
        <f>SUMIF(ExpTable11[Proj/ Grant],$E25,ExpTable11[DP Amount])+SUMIF(#REF!,$E25,#REF!)+SUMIF(ExpTable22[Proj/ Grant],$E25,ExpTable22[DP Amount])</f>
        <v>#REF!</v>
      </c>
      <c r="I25" s="18"/>
      <c r="J25" s="18" t="e">
        <f t="shared" si="1"/>
        <v>#REF!</v>
      </c>
      <c r="K25" s="71"/>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row>
    <row r="26" spans="1:65" ht="12.75" customHeight="1" x14ac:dyDescent="0.2">
      <c r="A26" s="69"/>
      <c r="C26" s="3" t="s">
        <v>589</v>
      </c>
      <c r="D26" s="24"/>
      <c r="E26" s="19" t="s">
        <v>590</v>
      </c>
      <c r="F26" s="16"/>
      <c r="G26" s="17" t="e">
        <f>SUMIF(RevTable11[Proj/ Grant],$E26,RevTable11[DP Amount])+SUMIF(#REF!,$E26,#REF!)+SUMIF(RevTable22[Proj/ Grant],$E26,RevTable22[DP Amount])</f>
        <v>#REF!</v>
      </c>
      <c r="H26" s="17" t="e">
        <f>SUMIF(ExpTable11[Proj/ Grant],$E26,ExpTable11[DP Amount])+SUMIF(#REF!,$E26,#REF!)+SUMIF(ExpTable22[Proj/ Grant],$E26,ExpTable22[DP Amount])</f>
        <v>#REF!</v>
      </c>
      <c r="I26" s="18"/>
      <c r="J26" s="18" t="e">
        <f t="shared" si="1"/>
        <v>#REF!</v>
      </c>
      <c r="K26" s="71"/>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row>
    <row r="27" spans="1:65" ht="12.75" customHeight="1" x14ac:dyDescent="0.2">
      <c r="A27" s="69"/>
      <c r="C27" s="3"/>
      <c r="D27" s="24"/>
      <c r="E27" s="19" t="s">
        <v>1028</v>
      </c>
      <c r="F27" s="16"/>
      <c r="G27" s="17" t="e">
        <f>SUMIF(RevTable11[Proj/ Grant],$E27,RevTable11[DP Amount])+SUMIF(#REF!,$E27,#REF!)+SUMIF(RevTable22[Proj/ Grant],$E27,RevTable22[DP Amount])</f>
        <v>#REF!</v>
      </c>
      <c r="H27" s="17" t="e">
        <f>SUMIF(ExpTable11[Proj/ Grant],$E27,ExpTable11[DP Amount])+SUMIF(#REF!,$E27,#REF!)+SUMIF(ExpTable22[Proj/ Grant],$E27,ExpTable22[DP Amount])</f>
        <v>#REF!</v>
      </c>
      <c r="I27" s="18"/>
      <c r="J27" s="18" t="e">
        <f t="shared" si="1"/>
        <v>#REF!</v>
      </c>
      <c r="K27" s="71"/>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row>
    <row r="28" spans="1:65" ht="12.75" customHeight="1" x14ac:dyDescent="0.2">
      <c r="A28" s="69"/>
      <c r="C28" s="3" t="s">
        <v>579</v>
      </c>
      <c r="D28" s="24"/>
      <c r="E28" s="19" t="s">
        <v>580</v>
      </c>
      <c r="F28" s="16"/>
      <c r="G28" s="17" t="e">
        <f>SUMIF(RevTable11[Proj/ Grant],$E28,RevTable11[DP Amount])+SUMIF(#REF!,$E28,#REF!)+SUMIF(RevTable22[Proj/ Grant],$E28,RevTable22[DP Amount])</f>
        <v>#REF!</v>
      </c>
      <c r="H28" s="17" t="e">
        <f>SUMIF(ExpTable11[Proj/ Grant],$E28,ExpTable11[DP Amount])+SUMIF(#REF!,$E28,#REF!)+SUMIF(ExpTable22[Proj/ Grant],$E28,ExpTable22[DP Amount])</f>
        <v>#REF!</v>
      </c>
      <c r="I28" s="18"/>
      <c r="J28" s="18" t="e">
        <f t="shared" si="1"/>
        <v>#REF!</v>
      </c>
      <c r="K28" s="71"/>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row>
    <row r="29" spans="1:65" ht="12.75" customHeight="1" x14ac:dyDescent="0.2">
      <c r="A29" s="69"/>
      <c r="C29" s="3" t="s">
        <v>846</v>
      </c>
      <c r="D29" s="24"/>
      <c r="E29" s="19" t="s">
        <v>847</v>
      </c>
      <c r="F29" s="16"/>
      <c r="G29" s="17" t="e">
        <f>SUMIF(RevTable11[Proj/ Grant],$E29,RevTable11[DP Amount])+SUMIF(#REF!,$E29,#REF!)+SUMIF(RevTable22[Proj/ Grant],$E29,RevTable22[DP Amount])</f>
        <v>#REF!</v>
      </c>
      <c r="H29" s="17" t="e">
        <f>SUMIF(ExpTable11[Proj/ Grant],$E29,ExpTable11[DP Amount])+SUMIF(#REF!,$E29,#REF!)+SUMIF(ExpTable22[Proj/ Grant],$E29,ExpTable22[DP Amount])</f>
        <v>#REF!</v>
      </c>
      <c r="I29" s="18"/>
      <c r="J29" s="18" t="e">
        <f t="shared" si="1"/>
        <v>#REF!</v>
      </c>
      <c r="K29" s="71"/>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row>
    <row r="30" spans="1:65" ht="12.75" customHeight="1" x14ac:dyDescent="0.2">
      <c r="A30" s="69"/>
      <c r="C30" s="3" t="s">
        <v>789</v>
      </c>
      <c r="D30" s="24"/>
      <c r="E30" s="19" t="s">
        <v>788</v>
      </c>
      <c r="F30" s="16"/>
      <c r="G30" s="17" t="e">
        <f>SUMIF(RevTable11[Proj/ Grant],$E30,RevTable11[DP Amount])+SUMIF(#REF!,$E30,#REF!)+SUMIF(RevTable22[Proj/ Grant],$E30,RevTable22[DP Amount])</f>
        <v>#REF!</v>
      </c>
      <c r="H30" s="17" t="e">
        <f>SUMIF(ExpTable11[Proj/ Grant],$E30,ExpTable11[DP Amount])+SUMIF(#REF!,$E30,#REF!)+SUMIF(ExpTable22[Proj/ Grant],$E30,ExpTable22[DP Amount])</f>
        <v>#REF!</v>
      </c>
      <c r="I30" s="18"/>
      <c r="J30" s="18" t="e">
        <f t="shared" si="1"/>
        <v>#REF!</v>
      </c>
      <c r="K30" s="71"/>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row>
    <row r="31" spans="1:65" ht="12.75" customHeight="1" x14ac:dyDescent="0.2">
      <c r="A31" s="69"/>
      <c r="C31" s="3" t="s">
        <v>790</v>
      </c>
      <c r="D31" s="24"/>
      <c r="E31" s="19" t="s">
        <v>791</v>
      </c>
      <c r="F31" s="16"/>
      <c r="G31" s="17" t="e">
        <f>SUMIF(RevTable11[Proj/ Grant],$E31,RevTable11[DP Amount])+SUMIF(#REF!,$E31,#REF!)+SUMIF(RevTable22[Proj/ Grant],$E31,RevTable22[DP Amount])</f>
        <v>#REF!</v>
      </c>
      <c r="H31" s="17" t="e">
        <f>SUMIF(ExpTable11[Proj/ Grant],$E31,ExpTable11[DP Amount])+SUMIF(#REF!,$E31,#REF!)+SUMIF(ExpTable22[Proj/ Grant],$E31,ExpTable22[DP Amount])</f>
        <v>#REF!</v>
      </c>
      <c r="I31" s="18"/>
      <c r="J31" s="18" t="e">
        <f t="shared" si="1"/>
        <v>#REF!</v>
      </c>
      <c r="K31" s="71"/>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row>
    <row r="32" spans="1:65" ht="12.75" customHeight="1" x14ac:dyDescent="0.2">
      <c r="A32" s="69"/>
      <c r="C32" s="3" t="s">
        <v>792</v>
      </c>
      <c r="D32" s="24"/>
      <c r="E32" s="19" t="s">
        <v>591</v>
      </c>
      <c r="F32" s="16"/>
      <c r="G32" s="17" t="e">
        <f>SUMIF(RevTable11[Proj/ Grant],$E32,RevTable11[DP Amount])+SUMIF(#REF!,$E32,#REF!)+SUMIF(RevTable22[Proj/ Grant],$E32,RevTable22[DP Amount])</f>
        <v>#REF!</v>
      </c>
      <c r="H32" s="17" t="e">
        <f>SUMIF(ExpTable11[Proj/ Grant],$E32,ExpTable11[DP Amount])+SUMIF(#REF!,$E32,#REF!)+SUMIF(ExpTable22[Proj/ Grant],$E32,ExpTable22[DP Amount])</f>
        <v>#REF!</v>
      </c>
      <c r="I32" s="18"/>
      <c r="J32" s="18" t="e">
        <f t="shared" si="1"/>
        <v>#REF!</v>
      </c>
      <c r="K32" s="71"/>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row>
    <row r="33" spans="1:65" ht="12.75" customHeight="1" x14ac:dyDescent="0.2">
      <c r="A33" s="69"/>
      <c r="C33" s="3" t="s">
        <v>942</v>
      </c>
      <c r="D33" s="24"/>
      <c r="E33" s="19" t="s">
        <v>943</v>
      </c>
      <c r="F33" s="16"/>
      <c r="G33" s="17" t="e">
        <f>SUMIF(RevTable11[Proj/ Grant],$E33,RevTable11[DP Amount])+SUMIF(#REF!,$E33,#REF!)+SUMIF(RevTable22[Proj/ Grant],$E33,RevTable22[DP Amount])</f>
        <v>#REF!</v>
      </c>
      <c r="H33" s="17" t="e">
        <f>SUMIF(ExpTable11[Proj/ Grant],$E33,ExpTable11[DP Amount])+SUMIF(#REF!,$E33,#REF!)+SUMIF(ExpTable22[Proj/ Grant],$E33,ExpTable22[DP Amount])</f>
        <v>#REF!</v>
      </c>
      <c r="I33" s="18"/>
      <c r="J33" s="18" t="e">
        <f t="shared" si="1"/>
        <v>#REF!</v>
      </c>
      <c r="K33" s="71"/>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row>
    <row r="34" spans="1:65" ht="12.75" customHeight="1" x14ac:dyDescent="0.2">
      <c r="A34" s="69"/>
      <c r="C34" s="3" t="s">
        <v>849</v>
      </c>
      <c r="D34" s="24"/>
      <c r="E34" s="19" t="s">
        <v>848</v>
      </c>
      <c r="F34" s="16"/>
      <c r="G34" s="17" t="e">
        <f>SUMIF(RevTable11[Proj/ Grant],$E34,RevTable11[DP Amount])+SUMIF(#REF!,$E34,#REF!)+SUMIF(RevTable22[Proj/ Grant],$E34,RevTable22[DP Amount])</f>
        <v>#REF!</v>
      </c>
      <c r="H34" s="17" t="e">
        <f>SUMIF(ExpTable11[Proj/ Grant],$E34,ExpTable11[DP Amount])+SUMIF(#REF!,$E34,#REF!)+SUMIF(ExpTable22[Proj/ Grant],$E34,ExpTable22[DP Amount])</f>
        <v>#REF!</v>
      </c>
      <c r="I34" s="18"/>
      <c r="J34" s="18" t="e">
        <f t="shared" si="1"/>
        <v>#REF!</v>
      </c>
      <c r="K34" s="71"/>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row>
    <row r="35" spans="1:65" ht="12.75" customHeight="1" x14ac:dyDescent="0.2">
      <c r="A35" s="69"/>
      <c r="C35" s="3" t="s">
        <v>944</v>
      </c>
      <c r="D35" s="24"/>
      <c r="E35" s="19" t="s">
        <v>945</v>
      </c>
      <c r="F35" s="16"/>
      <c r="G35" s="17" t="e">
        <f>SUMIF(RevTable11[Proj/ Grant],$E35,RevTable11[DP Amount])+SUMIF(#REF!,$E35,#REF!)+SUMIF(RevTable22[Proj/ Grant],$E35,RevTable22[DP Amount])</f>
        <v>#REF!</v>
      </c>
      <c r="H35" s="17" t="e">
        <f>SUMIF(ExpTable11[Proj/ Grant],$E35,ExpTable11[DP Amount])+SUMIF(#REF!,$E35,#REF!)+SUMIF(ExpTable22[Proj/ Grant],$E35,ExpTable22[DP Amount])</f>
        <v>#REF!</v>
      </c>
      <c r="I35" s="18"/>
      <c r="J35" s="18" t="e">
        <f t="shared" si="1"/>
        <v>#REF!</v>
      </c>
      <c r="K35" s="71"/>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row>
    <row r="36" spans="1:65" ht="12.75" customHeight="1" x14ac:dyDescent="0.2">
      <c r="A36" s="69"/>
      <c r="C36" s="3" t="s">
        <v>947</v>
      </c>
      <c r="D36" s="24"/>
      <c r="E36" s="19" t="s">
        <v>946</v>
      </c>
      <c r="F36" s="16"/>
      <c r="G36" s="17" t="e">
        <f>SUMIF(RevTable11[Proj/ Grant],$E36,RevTable11[DP Amount])+SUMIF(#REF!,$E36,#REF!)+SUMIF(RevTable22[Proj/ Grant],$E36,RevTable22[DP Amount])</f>
        <v>#REF!</v>
      </c>
      <c r="H36" s="17" t="e">
        <f>SUMIF(ExpTable11[Proj/ Grant],$E36,ExpTable11[DP Amount])+SUMIF(#REF!,$E36,#REF!)+SUMIF(ExpTable22[Proj/ Grant],$E36,ExpTable22[DP Amount])</f>
        <v>#REF!</v>
      </c>
      <c r="I36" s="18"/>
      <c r="J36" s="18" t="e">
        <f t="shared" si="1"/>
        <v>#REF!</v>
      </c>
      <c r="K36" s="71"/>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row>
    <row r="37" spans="1:65" ht="12.75" customHeight="1" x14ac:dyDescent="0.2">
      <c r="A37" s="69"/>
      <c r="C37" s="3" t="s">
        <v>959</v>
      </c>
      <c r="D37" s="24"/>
      <c r="E37" s="19" t="s">
        <v>958</v>
      </c>
      <c r="F37" s="16"/>
      <c r="G37" s="17" t="e">
        <f>SUMIF(RevTable11[Proj/ Grant],$E37,RevTable11[DP Amount])+SUMIF(#REF!,$E37,#REF!)+SUMIF(RevTable22[Proj/ Grant],$E37,RevTable22[DP Amount])</f>
        <v>#REF!</v>
      </c>
      <c r="H37" s="17" t="e">
        <f>SUMIF(ExpTable11[Proj/ Grant],$E37,ExpTable11[DP Amount])+SUMIF(#REF!,$E37,#REF!)+SUMIF(ExpTable22[Proj/ Grant],$E37,ExpTable22[DP Amount])</f>
        <v>#REF!</v>
      </c>
      <c r="I37" s="18"/>
      <c r="J37" s="18" t="e">
        <f t="shared" si="1"/>
        <v>#REF!</v>
      </c>
      <c r="K37" s="71"/>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row>
    <row r="38" spans="1:65" ht="12.75" customHeight="1" x14ac:dyDescent="0.2">
      <c r="A38" s="69"/>
      <c r="C38" s="3" t="s">
        <v>961</v>
      </c>
      <c r="D38" s="24"/>
      <c r="E38" s="19" t="s">
        <v>960</v>
      </c>
      <c r="F38" s="16"/>
      <c r="G38" s="17" t="e">
        <f>SUMIF(RevTable11[Proj/ Grant],$E38,RevTable11[DP Amount])+SUMIF(#REF!,$E38,#REF!)+SUMIF(RevTable22[Proj/ Grant],$E38,RevTable22[DP Amount])</f>
        <v>#REF!</v>
      </c>
      <c r="H38" s="17" t="e">
        <f>SUMIF(ExpTable11[Proj/ Grant],$E38,ExpTable11[DP Amount])+SUMIF(#REF!,$E38,#REF!)+SUMIF(ExpTable22[Proj/ Grant],$E38,ExpTable22[DP Amount])</f>
        <v>#REF!</v>
      </c>
      <c r="I38" s="18"/>
      <c r="J38" s="18" t="e">
        <f t="shared" si="1"/>
        <v>#REF!</v>
      </c>
      <c r="K38" s="71"/>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row>
    <row r="39" spans="1:65" ht="12.75" customHeight="1" x14ac:dyDescent="0.2">
      <c r="A39" s="69"/>
      <c r="C39" s="3" t="s">
        <v>962</v>
      </c>
      <c r="D39" s="24"/>
      <c r="E39" s="19" t="s">
        <v>963</v>
      </c>
      <c r="F39" s="16"/>
      <c r="G39" s="17" t="e">
        <f>SUMIF(RevTable11[Proj/ Grant],$E39,RevTable11[DP Amount])+SUMIF(#REF!,$E39,#REF!)+SUMIF(RevTable22[Proj/ Grant],$E39,RevTable22[DP Amount])</f>
        <v>#REF!</v>
      </c>
      <c r="H39" s="17" t="e">
        <f>SUMIF(ExpTable11[Proj/ Grant],$E39,ExpTable11[DP Amount])+SUMIF(#REF!,$E39,#REF!)+SUMIF(ExpTable22[Proj/ Grant],$E39,ExpTable22[DP Amount])</f>
        <v>#REF!</v>
      </c>
      <c r="I39" s="18"/>
      <c r="J39" s="18" t="e">
        <f t="shared" si="1"/>
        <v>#REF!</v>
      </c>
      <c r="K39" s="71"/>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row>
    <row r="40" spans="1:65" ht="12.75" customHeight="1" x14ac:dyDescent="0.2">
      <c r="A40" s="69"/>
      <c r="C40" s="3" t="s">
        <v>962</v>
      </c>
      <c r="D40" s="24"/>
      <c r="E40" s="19" t="s">
        <v>997</v>
      </c>
      <c r="F40" s="16"/>
      <c r="G40" s="17" t="e">
        <f>SUMIF(RevTable11[Proj/ Grant],$E40,RevTable11[DP Amount])+SUMIF(#REF!,$E40,#REF!)+SUMIF(RevTable22[Proj/ Grant],$E40,RevTable22[DP Amount])</f>
        <v>#REF!</v>
      </c>
      <c r="H40" s="17" t="e">
        <f>SUMIF(ExpTable11[Proj/ Grant],$E40,ExpTable11[DP Amount])+SUMIF(#REF!,$E40,#REF!)+SUMIF(ExpTable22[Proj/ Grant],$E40,ExpTable22[DP Amount])</f>
        <v>#REF!</v>
      </c>
      <c r="I40" s="18"/>
      <c r="J40" s="18" t="e">
        <f t="shared" si="1"/>
        <v>#REF!</v>
      </c>
      <c r="K40" s="71"/>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row>
    <row r="41" spans="1:65" ht="12.75" customHeight="1" x14ac:dyDescent="0.2">
      <c r="A41" s="69"/>
      <c r="C41" s="3"/>
      <c r="D41" s="24"/>
      <c r="E41" s="19" t="s">
        <v>998</v>
      </c>
      <c r="F41" s="16"/>
      <c r="G41" s="17" t="e">
        <f>SUMIF(RevTable11[Proj/ Grant],$E41,RevTable11[DP Amount])+SUMIF(#REF!,$E41,#REF!)+SUMIF(RevTable22[Proj/ Grant],$E41,RevTable22[DP Amount])</f>
        <v>#REF!</v>
      </c>
      <c r="H41" s="17" t="e">
        <f>SUMIF(ExpTable11[Proj/ Grant],$E41,ExpTable11[DP Amount])+SUMIF(#REF!,$E41,#REF!)+SUMIF(ExpTable22[Proj/ Grant],$E41,ExpTable22[DP Amount])</f>
        <v>#REF!</v>
      </c>
      <c r="I41" s="18"/>
      <c r="J41" s="18" t="e">
        <f t="shared" si="1"/>
        <v>#REF!</v>
      </c>
      <c r="K41" s="71"/>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row>
    <row r="42" spans="1:65" ht="12.75" customHeight="1" x14ac:dyDescent="0.2">
      <c r="A42" s="69"/>
      <c r="C42" s="3"/>
      <c r="D42" s="24"/>
      <c r="E42" s="19" t="s">
        <v>964</v>
      </c>
      <c r="F42" s="16"/>
      <c r="G42" s="17" t="e">
        <f>SUMIF(RevTable11[Proj/ Grant],$E42,RevTable11[DP Amount])+SUMIF(#REF!,$E42,#REF!)+SUMIF(RevTable22[Proj/ Grant],$E42,RevTable22[DP Amount])</f>
        <v>#REF!</v>
      </c>
      <c r="H42" s="17" t="e">
        <f>SUMIF(ExpTable11[Proj/ Grant],$E42,ExpTable11[DP Amount])+SUMIF(#REF!,$E42,#REF!)+SUMIF(ExpTable22[Proj/ Grant],$E42,ExpTable22[DP Amount])</f>
        <v>#REF!</v>
      </c>
      <c r="I42" s="18"/>
      <c r="J42" s="18" t="e">
        <f t="shared" si="1"/>
        <v>#REF!</v>
      </c>
      <c r="K42" s="71"/>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row>
    <row r="43" spans="1:65" ht="12.75" customHeight="1" x14ac:dyDescent="0.2">
      <c r="A43" s="69"/>
      <c r="C43" s="3"/>
      <c r="D43" s="24"/>
      <c r="E43" s="19" t="s">
        <v>999</v>
      </c>
      <c r="F43" s="16"/>
      <c r="G43" s="17" t="e">
        <f>SUMIF(RevTable11[Proj/ Grant],$E43,RevTable11[DP Amount])+SUMIF(#REF!,$E43,#REF!)+SUMIF(RevTable22[Proj/ Grant],$E43,RevTable22[DP Amount])</f>
        <v>#REF!</v>
      </c>
      <c r="H43" s="17" t="e">
        <f>SUMIF(ExpTable11[Proj/ Grant],$E43,ExpTable11[DP Amount])+SUMIF(#REF!,$E43,#REF!)+SUMIF(ExpTable22[Proj/ Grant],$E43,ExpTable22[DP Amount])</f>
        <v>#REF!</v>
      </c>
      <c r="I43" s="18"/>
      <c r="J43" s="18" t="e">
        <f t="shared" si="1"/>
        <v>#REF!</v>
      </c>
      <c r="K43" s="71"/>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row>
    <row r="44" spans="1:65" ht="12.75" customHeight="1" x14ac:dyDescent="0.2">
      <c r="A44" s="69"/>
      <c r="C44" s="3"/>
      <c r="D44" s="24"/>
      <c r="E44" s="19" t="s">
        <v>1029</v>
      </c>
      <c r="F44" s="16"/>
      <c r="G44" s="17" t="e">
        <f>SUMIF(RevTable11[Proj/ Grant],$E44,RevTable11[DP Amount])+SUMIF(#REF!,$E44,#REF!)+SUMIF(RevTable22[Proj/ Grant],$E44,RevTable22[DP Amount])</f>
        <v>#REF!</v>
      </c>
      <c r="H44" s="17" t="e">
        <f>SUMIF(ExpTable11[Proj/ Grant],$E44,ExpTable11[DP Amount])+SUMIF(#REF!,$E44,#REF!)+SUMIF(ExpTable22[Proj/ Grant],$E44,ExpTable22[DP Amount])</f>
        <v>#REF!</v>
      </c>
      <c r="I44" s="18"/>
      <c r="J44" s="18" t="e">
        <f t="shared" si="1"/>
        <v>#REF!</v>
      </c>
      <c r="K44" s="71"/>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row>
    <row r="45" spans="1:65" ht="12.75" customHeight="1" x14ac:dyDescent="0.2">
      <c r="A45" s="69"/>
      <c r="C45" s="3"/>
      <c r="D45" s="24"/>
      <c r="E45" s="19" t="s">
        <v>965</v>
      </c>
      <c r="F45" s="16"/>
      <c r="G45" s="17" t="e">
        <f>SUMIF(RevTable11[Proj/ Grant],$E45,RevTable11[DP Amount])+SUMIF(#REF!,$E45,#REF!)+SUMIF(RevTable22[Proj/ Grant],$E45,RevTable22[DP Amount])</f>
        <v>#REF!</v>
      </c>
      <c r="H45" s="17" t="e">
        <f>SUMIF(ExpTable11[Proj/ Grant],$E45,ExpTable11[DP Amount])+SUMIF(#REF!,$E45,#REF!)+SUMIF(ExpTable22[Proj/ Grant],$E45,ExpTable22[DP Amount])</f>
        <v>#REF!</v>
      </c>
      <c r="I45" s="18"/>
      <c r="J45" s="18" t="e">
        <f t="shared" si="1"/>
        <v>#REF!</v>
      </c>
      <c r="K45" s="71"/>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row>
    <row r="46" spans="1:65" ht="12.75" customHeight="1" x14ac:dyDescent="0.2">
      <c r="A46" s="69"/>
      <c r="C46" s="3"/>
      <c r="D46" s="24"/>
      <c r="E46" s="19" t="s">
        <v>966</v>
      </c>
      <c r="F46" s="16"/>
      <c r="G46" s="17" t="e">
        <f>SUMIF(RevTable11[Proj/ Grant],$E46,RevTable11[DP Amount])+SUMIF(#REF!,$E46,#REF!)+SUMIF(RevTable22[Proj/ Grant],$E46,RevTable22[DP Amount])</f>
        <v>#REF!</v>
      </c>
      <c r="H46" s="17" t="e">
        <f>SUMIF(ExpTable11[Proj/ Grant],$E46,ExpTable11[DP Amount])+SUMIF(#REF!,$E46,#REF!)+SUMIF(ExpTable22[Proj/ Grant],$E46,ExpTable22[DP Amount])</f>
        <v>#REF!</v>
      </c>
      <c r="I46" s="18"/>
      <c r="J46" s="18" t="e">
        <f t="shared" si="1"/>
        <v>#REF!</v>
      </c>
      <c r="K46" s="71"/>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row>
    <row r="47" spans="1:65" ht="12.75" customHeight="1" x14ac:dyDescent="0.2">
      <c r="A47" s="69"/>
      <c r="C47" s="3"/>
      <c r="D47" s="24"/>
      <c r="E47" s="19" t="s">
        <v>967</v>
      </c>
      <c r="F47" s="16"/>
      <c r="G47" s="17" t="e">
        <f>SUMIF(RevTable11[Proj/ Grant],$E47,RevTable11[DP Amount])+SUMIF(#REF!,$E47,#REF!)+SUMIF(RevTable22[Proj/ Grant],$E47,RevTable22[DP Amount])</f>
        <v>#REF!</v>
      </c>
      <c r="H47" s="17" t="e">
        <f>SUMIF(ExpTable11[Proj/ Grant],$E47,ExpTable11[DP Amount])+SUMIF(#REF!,$E47,#REF!)+SUMIF(ExpTable22[Proj/ Grant],$E47,ExpTable22[DP Amount])</f>
        <v>#REF!</v>
      </c>
      <c r="I47" s="18"/>
      <c r="J47" s="18" t="e">
        <f t="shared" si="1"/>
        <v>#REF!</v>
      </c>
      <c r="K47" s="71"/>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row>
    <row r="48" spans="1:65" ht="12.75" customHeight="1" x14ac:dyDescent="0.2">
      <c r="A48" s="69"/>
      <c r="C48" s="3"/>
      <c r="D48" s="24"/>
      <c r="E48" s="19" t="s">
        <v>968</v>
      </c>
      <c r="F48" s="16"/>
      <c r="G48" s="17" t="e">
        <f>SUMIF(RevTable11[Proj/ Grant],$E48,RevTable11[DP Amount])+SUMIF(#REF!,$E48,#REF!)+SUMIF(RevTable22[Proj/ Grant],$E48,RevTable22[DP Amount])</f>
        <v>#REF!</v>
      </c>
      <c r="H48" s="17" t="e">
        <f>SUMIF(ExpTable11[Proj/ Grant],$E48,ExpTable11[DP Amount])+SUMIF(#REF!,$E48,#REF!)+SUMIF(ExpTable22[Proj/ Grant],$E48,ExpTable22[DP Amount])</f>
        <v>#REF!</v>
      </c>
      <c r="I48" s="18"/>
      <c r="J48" s="18" t="e">
        <f t="shared" si="1"/>
        <v>#REF!</v>
      </c>
      <c r="K48" s="71"/>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row>
    <row r="49" spans="1:65" ht="12.75" customHeight="1" x14ac:dyDescent="0.2">
      <c r="A49" s="69"/>
      <c r="C49" s="3"/>
      <c r="D49" s="24"/>
      <c r="E49" s="19" t="s">
        <v>1030</v>
      </c>
      <c r="F49" s="16"/>
      <c r="G49" s="17" t="e">
        <f>SUMIF(RevTable11[Proj/ Grant],$E49,RevTable11[DP Amount])+SUMIF(#REF!,$E49,#REF!)+SUMIF(RevTable22[Proj/ Grant],$E49,RevTable22[DP Amount])</f>
        <v>#REF!</v>
      </c>
      <c r="H49" s="17" t="e">
        <f>SUMIF(ExpTable11[Proj/ Grant],$E49,ExpTable11[DP Amount])+SUMIF(#REF!,$E49,#REF!)+SUMIF(ExpTable22[Proj/ Grant],$E49,ExpTable22[DP Amount])</f>
        <v>#REF!</v>
      </c>
      <c r="I49" s="18"/>
      <c r="J49" s="18" t="e">
        <f t="shared" si="1"/>
        <v>#REF!</v>
      </c>
      <c r="K49" s="71"/>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row>
    <row r="50" spans="1:65" ht="12.75" customHeight="1" x14ac:dyDescent="0.2">
      <c r="A50" s="69"/>
      <c r="C50" s="3"/>
      <c r="D50" s="24"/>
      <c r="E50" s="19" t="s">
        <v>1000</v>
      </c>
      <c r="F50" s="16"/>
      <c r="G50" s="17" t="e">
        <f>SUMIF(RevTable11[Proj/ Grant],$E50,RevTable11[DP Amount])+SUMIF(#REF!,$E50,#REF!)+SUMIF(RevTable22[Proj/ Grant],$E50,RevTable22[DP Amount])</f>
        <v>#REF!</v>
      </c>
      <c r="H50" s="17" t="e">
        <f>SUMIF(ExpTable11[Proj/ Grant],$E50,ExpTable11[DP Amount])+SUMIF(#REF!,$E50,#REF!)+SUMIF(ExpTable22[Proj/ Grant],$E50,ExpTable22[DP Amount])</f>
        <v>#REF!</v>
      </c>
      <c r="I50" s="18"/>
      <c r="J50" s="18" t="e">
        <f t="shared" si="1"/>
        <v>#REF!</v>
      </c>
      <c r="K50" s="71"/>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row>
    <row r="51" spans="1:65" ht="12.75" customHeight="1" x14ac:dyDescent="0.2">
      <c r="A51" s="69"/>
      <c r="C51" s="3"/>
      <c r="D51" s="24"/>
      <c r="E51" s="19" t="s">
        <v>1031</v>
      </c>
      <c r="F51" s="16"/>
      <c r="G51" s="17" t="e">
        <f>SUMIF(RevTable11[Proj/ Grant],$E51,RevTable11[DP Amount])+SUMIF(#REF!,$E51,#REF!)+SUMIF(RevTable22[Proj/ Grant],$E51,RevTable22[DP Amount])</f>
        <v>#REF!</v>
      </c>
      <c r="H51" s="17" t="e">
        <f>SUMIF(ExpTable11[Proj/ Grant],$E51,ExpTable11[DP Amount])+SUMIF(#REF!,$E51,#REF!)+SUMIF(ExpTable22[Proj/ Grant],$E51,ExpTable22[DP Amount])</f>
        <v>#REF!</v>
      </c>
      <c r="I51" s="18"/>
      <c r="J51" s="18" t="e">
        <f t="shared" si="1"/>
        <v>#REF!</v>
      </c>
      <c r="K51" s="71"/>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row>
    <row r="52" spans="1:65" ht="12.75" customHeight="1" x14ac:dyDescent="0.2">
      <c r="A52" s="69"/>
      <c r="C52" s="3"/>
      <c r="D52" s="24"/>
      <c r="E52" s="19" t="s">
        <v>1001</v>
      </c>
      <c r="F52" s="16"/>
      <c r="G52" s="17" t="e">
        <f>SUMIF(RevTable11[Proj/ Grant],$E52,RevTable11[DP Amount])+SUMIF(#REF!,$E52,#REF!)+SUMIF(RevTable22[Proj/ Grant],$E52,RevTable22[DP Amount])</f>
        <v>#REF!</v>
      </c>
      <c r="H52" s="17" t="e">
        <f>SUMIF(ExpTable11[Proj/ Grant],$E52,ExpTable11[DP Amount])+SUMIF(#REF!,$E52,#REF!)+SUMIF(ExpTable22[Proj/ Grant],$E52,ExpTable22[DP Amount])</f>
        <v>#REF!</v>
      </c>
      <c r="I52" s="18"/>
      <c r="J52" s="18" t="e">
        <f t="shared" si="1"/>
        <v>#REF!</v>
      </c>
      <c r="K52" s="71"/>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row>
    <row r="53" spans="1:65" ht="12.75" customHeight="1" x14ac:dyDescent="0.2">
      <c r="A53" s="69"/>
      <c r="C53" s="3"/>
      <c r="D53" s="24"/>
      <c r="E53" s="19" t="s">
        <v>1032</v>
      </c>
      <c r="F53" s="16"/>
      <c r="G53" s="17" t="e">
        <f>SUMIF(RevTable11[Proj/ Grant],$E53,RevTable11[DP Amount])+SUMIF(#REF!,$E53,#REF!)+SUMIF(RevTable22[Proj/ Grant],$E53,RevTable22[DP Amount])</f>
        <v>#REF!</v>
      </c>
      <c r="H53" s="17" t="e">
        <f>SUMIF(ExpTable11[Proj/ Grant],$E53,ExpTable11[DP Amount])+SUMIF(#REF!,$E53,#REF!)+SUMIF(ExpTable22[Proj/ Grant],$E53,ExpTable22[DP Amount])</f>
        <v>#REF!</v>
      </c>
      <c r="I53" s="18"/>
      <c r="J53" s="18" t="e">
        <f t="shared" si="1"/>
        <v>#REF!</v>
      </c>
      <c r="K53" s="71"/>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row>
    <row r="54" spans="1:65" ht="12.75" customHeight="1" x14ac:dyDescent="0.2">
      <c r="A54" s="69"/>
      <c r="C54" s="3"/>
      <c r="D54" s="24"/>
      <c r="E54" s="19" t="s">
        <v>1025</v>
      </c>
      <c r="F54" s="16"/>
      <c r="G54" s="17" t="e">
        <f>SUMIF(RevTable11[Proj/ Grant],$E54,RevTable11[DP Amount])+SUMIF(#REF!,$E54,#REF!)+SUMIF(RevTable22[Proj/ Grant],$E54,RevTable22[DP Amount])</f>
        <v>#REF!</v>
      </c>
      <c r="H54" s="17" t="e">
        <f>SUMIF(ExpTable11[Proj/ Grant],$E54,ExpTable11[DP Amount])+SUMIF(#REF!,$E54,#REF!)+SUMIF(ExpTable22[Proj/ Grant],$E54,ExpTable22[DP Amount])</f>
        <v>#REF!</v>
      </c>
      <c r="I54" s="18"/>
      <c r="J54" s="18" t="e">
        <f t="shared" si="1"/>
        <v>#REF!</v>
      </c>
      <c r="K54" s="71"/>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row>
    <row r="55" spans="1:65" ht="12.75" customHeight="1" x14ac:dyDescent="0.2">
      <c r="A55" s="69"/>
      <c r="C55" s="3"/>
      <c r="D55" s="24"/>
      <c r="E55" s="19" t="s">
        <v>1026</v>
      </c>
      <c r="F55" s="16"/>
      <c r="G55" s="17" t="e">
        <f>SUMIF(RevTable11[Proj/ Grant],$E55,RevTable11[DP Amount])+SUMIF(#REF!,$E55,#REF!)+SUMIF(RevTable22[Proj/ Grant],$E55,RevTable22[DP Amount])</f>
        <v>#REF!</v>
      </c>
      <c r="H55" s="17" t="e">
        <f>SUMIF(ExpTable11[Proj/ Grant],$E55,ExpTable11[DP Amount])+SUMIF(#REF!,$E55,#REF!)+SUMIF(ExpTable22[Proj/ Grant],$E55,ExpTable22[DP Amount])</f>
        <v>#REF!</v>
      </c>
      <c r="I55" s="18"/>
      <c r="J55" s="18" t="e">
        <f t="shared" si="1"/>
        <v>#REF!</v>
      </c>
      <c r="K55" s="71"/>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row>
    <row r="56" spans="1:65" ht="12.75" customHeight="1" x14ac:dyDescent="0.2">
      <c r="A56" s="69"/>
      <c r="C56" s="3"/>
      <c r="D56" s="24"/>
      <c r="E56" s="19" t="s">
        <v>1002</v>
      </c>
      <c r="F56" s="16"/>
      <c r="G56" s="17" t="e">
        <f>SUMIF(RevTable11[Proj/ Grant],$E56,RevTable11[DP Amount])+SUMIF(#REF!,$E56,#REF!)+SUMIF(RevTable22[Proj/ Grant],$E56,RevTable22[DP Amount])</f>
        <v>#REF!</v>
      </c>
      <c r="H56" s="17" t="e">
        <f>SUMIF(ExpTable11[Proj/ Grant],$E56,ExpTable11[DP Amount])+SUMIF(#REF!,$E56,#REF!)+SUMIF(ExpTable22[Proj/ Grant],$E56,ExpTable22[DP Amount])</f>
        <v>#REF!</v>
      </c>
      <c r="I56" s="18"/>
      <c r="J56" s="18" t="e">
        <f t="shared" si="1"/>
        <v>#REF!</v>
      </c>
      <c r="K56" s="71"/>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row>
    <row r="57" spans="1:65" ht="12.75" customHeight="1" x14ac:dyDescent="0.2">
      <c r="A57" s="69"/>
      <c r="C57" s="3"/>
      <c r="D57" s="24"/>
      <c r="E57" s="19" t="s">
        <v>1003</v>
      </c>
      <c r="F57" s="16"/>
      <c r="G57" s="17" t="e">
        <f>SUMIF(RevTable11[Proj/ Grant],$E57,RevTable11[DP Amount])+SUMIF(#REF!,$E57,#REF!)+SUMIF(RevTable22[Proj/ Grant],$E57,RevTable22[DP Amount])</f>
        <v>#REF!</v>
      </c>
      <c r="H57" s="17" t="e">
        <f>SUMIF(ExpTable11[Proj/ Grant],$E57,ExpTable11[DP Amount])+SUMIF(#REF!,$E57,#REF!)+SUMIF(ExpTable22[Proj/ Grant],$E57,ExpTable22[DP Amount])</f>
        <v>#REF!</v>
      </c>
      <c r="I57" s="18"/>
      <c r="J57" s="18" t="e">
        <f t="shared" si="1"/>
        <v>#REF!</v>
      </c>
      <c r="K57" s="71"/>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row>
    <row r="58" spans="1:65" ht="12.75" customHeight="1" x14ac:dyDescent="0.2">
      <c r="A58" s="69"/>
      <c r="C58" s="3"/>
      <c r="D58" s="24"/>
      <c r="E58" s="19" t="s">
        <v>1004</v>
      </c>
      <c r="F58" s="16"/>
      <c r="G58" s="17" t="e">
        <f>SUMIF(RevTable11[Proj/ Grant],$E58,RevTable11[DP Amount])+SUMIF(#REF!,$E58,#REF!)+SUMIF(RevTable22[Proj/ Grant],$E58,RevTable22[DP Amount])</f>
        <v>#REF!</v>
      </c>
      <c r="H58" s="17" t="e">
        <f>SUMIF(ExpTable11[Proj/ Grant],$E58,ExpTable11[DP Amount])+SUMIF(#REF!,$E58,#REF!)+SUMIF(ExpTable22[Proj/ Grant],$E58,ExpTable22[DP Amount])</f>
        <v>#REF!</v>
      </c>
      <c r="I58" s="18"/>
      <c r="J58" s="18" t="e">
        <f t="shared" si="1"/>
        <v>#REF!</v>
      </c>
      <c r="K58" s="71"/>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row>
    <row r="59" spans="1:65" ht="12.75" customHeight="1" x14ac:dyDescent="0.2">
      <c r="A59" s="69"/>
      <c r="C59" s="3" t="s">
        <v>867</v>
      </c>
      <c r="D59" s="24"/>
      <c r="E59" s="19" t="s">
        <v>864</v>
      </c>
      <c r="F59" s="16"/>
      <c r="G59" s="17" t="e">
        <f>SUMIF(RevTable11[Proj/ Grant],$E59,RevTable11[DP Amount])+SUMIF(#REF!,$E59,#REF!)+SUMIF(RevTable22[Proj/ Grant],$E59,RevTable22[DP Amount])</f>
        <v>#REF!</v>
      </c>
      <c r="H59" s="17" t="e">
        <f>SUMIF(ExpTable11[Proj/ Grant],$E59,ExpTable11[DP Amount])+SUMIF(#REF!,$E59,#REF!)+SUMIF(ExpTable22[Proj/ Grant],$E59,ExpTable22[DP Amount])</f>
        <v>#REF!</v>
      </c>
      <c r="I59" s="18"/>
      <c r="J59" s="18" t="e">
        <f t="shared" si="1"/>
        <v>#REF!</v>
      </c>
      <c r="K59" s="71"/>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row>
    <row r="60" spans="1:65" ht="12.75" customHeight="1" x14ac:dyDescent="0.2">
      <c r="A60" s="69"/>
      <c r="C60" s="3" t="s">
        <v>114</v>
      </c>
      <c r="D60" s="24"/>
      <c r="E60" s="19" t="s">
        <v>67</v>
      </c>
      <c r="F60" s="16"/>
      <c r="G60" s="17" t="e">
        <f>SUMIF(RevTable11[Proj/ Grant],$E60,RevTable11[DP Amount])+SUMIF(#REF!,$E60,#REF!)+SUMIF(RevTable22[Proj/ Grant],$E60,RevTable22[DP Amount])</f>
        <v>#REF!</v>
      </c>
      <c r="H60" s="17" t="e">
        <f>SUMIF(ExpTable11[Proj/ Grant],$E60,ExpTable11[DP Amount])+SUMIF(#REF!,$E60,#REF!)+SUMIF(ExpTable22[Proj/ Grant],$E60,ExpTable22[DP Amount])</f>
        <v>#REF!</v>
      </c>
      <c r="I60" s="18"/>
      <c r="J60" s="18" t="e">
        <f t="shared" si="1"/>
        <v>#REF!</v>
      </c>
      <c r="K60" s="71"/>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row>
    <row r="61" spans="1:65" ht="12.75" customHeight="1" x14ac:dyDescent="0.2">
      <c r="A61" s="69"/>
      <c r="C61" s="3" t="s">
        <v>860</v>
      </c>
      <c r="D61" s="24"/>
      <c r="E61" s="19" t="s">
        <v>857</v>
      </c>
      <c r="F61" s="16"/>
      <c r="G61" s="17" t="e">
        <f>SUMIF(RevTable11[Proj/ Grant],$E61,RevTable11[DP Amount])+SUMIF(#REF!,$E61,#REF!)+SUMIF(RevTable22[Proj/ Grant],$E61,RevTable22[DP Amount])</f>
        <v>#REF!</v>
      </c>
      <c r="H61" s="17" t="e">
        <f>SUMIF(ExpTable11[Proj/ Grant],$E61,ExpTable11[DP Amount])+SUMIF(#REF!,$E61,#REF!)+SUMIF(ExpTable22[Proj/ Grant],$E61,ExpTable22[DP Amount])</f>
        <v>#REF!</v>
      </c>
      <c r="I61" s="18"/>
      <c r="J61" s="18" t="e">
        <f t="shared" si="1"/>
        <v>#REF!</v>
      </c>
      <c r="K61" s="71"/>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row>
    <row r="62" spans="1:65" ht="12.75" customHeight="1" x14ac:dyDescent="0.2">
      <c r="A62" s="69"/>
      <c r="C62" s="3" t="s">
        <v>210</v>
      </c>
      <c r="D62" s="24"/>
      <c r="E62" s="19" t="s">
        <v>65</v>
      </c>
      <c r="F62" s="16"/>
      <c r="G62" s="17" t="e">
        <f>SUMIF(RevTable11[Proj/ Grant],$E62,RevTable11[DP Amount])+SUMIF(#REF!,$E62,#REF!)+SUMIF(RevTable22[Proj/ Grant],$E62,RevTable22[DP Amount])</f>
        <v>#REF!</v>
      </c>
      <c r="H62" s="17" t="e">
        <f>SUMIF(ExpTable11[Proj/ Grant],$E62,ExpTable11[DP Amount])+SUMIF(#REF!,$E62,#REF!)+SUMIF(ExpTable22[Proj/ Grant],$E62,ExpTable22[DP Amount])</f>
        <v>#REF!</v>
      </c>
      <c r="I62" s="18"/>
      <c r="J62" s="18" t="e">
        <f t="shared" si="1"/>
        <v>#REF!</v>
      </c>
      <c r="K62" s="71"/>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row>
    <row r="63" spans="1:65" ht="12.75" customHeight="1" x14ac:dyDescent="0.2">
      <c r="A63" s="69"/>
      <c r="C63" s="3" t="s">
        <v>793</v>
      </c>
      <c r="D63" s="24"/>
      <c r="E63" s="19" t="s">
        <v>594</v>
      </c>
      <c r="F63" s="16"/>
      <c r="G63" s="17" t="e">
        <f>SUMIF(RevTable11[Proj/ Grant],$E63,RevTable11[DP Amount])+SUMIF(#REF!,$E63,#REF!)+SUMIF(RevTable22[Proj/ Grant],$E63,RevTable22[DP Amount])</f>
        <v>#REF!</v>
      </c>
      <c r="H63" s="17" t="e">
        <f>SUMIF(ExpTable11[Proj/ Grant],$E63,ExpTable11[DP Amount])+SUMIF(#REF!,$E63,#REF!)+SUMIF(ExpTable22[Proj/ Grant],$E63,ExpTable22[DP Amount])</f>
        <v>#REF!</v>
      </c>
      <c r="I63" s="18"/>
      <c r="J63" s="18" t="e">
        <f t="shared" si="1"/>
        <v>#REF!</v>
      </c>
      <c r="K63" s="71"/>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row>
    <row r="64" spans="1:65" ht="12.75" customHeight="1" x14ac:dyDescent="0.2">
      <c r="A64" s="69"/>
      <c r="C64" s="3" t="s">
        <v>213</v>
      </c>
      <c r="D64" s="24"/>
      <c r="E64" s="19" t="s">
        <v>212</v>
      </c>
      <c r="F64" s="16"/>
      <c r="G64" s="17" t="e">
        <f>SUMIF(RevTable11[Proj/ Grant],$E64,RevTable11[DP Amount])+SUMIF(#REF!,$E64,#REF!)+SUMIF(RevTable22[Proj/ Grant],$E64,RevTable22[DP Amount])</f>
        <v>#REF!</v>
      </c>
      <c r="H64" s="17" t="e">
        <f>SUMIF(ExpTable11[Proj/ Grant],$E64,ExpTable11[DP Amount])+SUMIF(#REF!,$E64,#REF!)+SUMIF(ExpTable22[Proj/ Grant],$E64,ExpTable22[DP Amount])</f>
        <v>#REF!</v>
      </c>
      <c r="I64" s="18"/>
      <c r="J64" s="18" t="e">
        <f t="shared" si="1"/>
        <v>#REF!</v>
      </c>
      <c r="K64" s="71"/>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row>
    <row r="65" spans="1:65" ht="12.75" customHeight="1" x14ac:dyDescent="0.2">
      <c r="A65" s="69"/>
      <c r="C65" s="3" t="s">
        <v>122</v>
      </c>
      <c r="D65" s="24"/>
      <c r="E65" s="19" t="s">
        <v>68</v>
      </c>
      <c r="F65" s="16"/>
      <c r="G65" s="17" t="e">
        <f>SUMIF(RevTable11[Proj/ Grant],$E65,RevTable11[DP Amount])+SUMIF(#REF!,$E65,#REF!)+SUMIF(RevTable22[Proj/ Grant],$E65,RevTable22[DP Amount])</f>
        <v>#REF!</v>
      </c>
      <c r="H65" s="17" t="e">
        <f>SUMIF(ExpTable11[Proj/ Grant],$E65,ExpTable11[DP Amount])+SUMIF(#REF!,$E65,#REF!)+SUMIF(ExpTable22[Proj/ Grant],$E65,ExpTable22[DP Amount])</f>
        <v>#REF!</v>
      </c>
      <c r="I65" s="18"/>
      <c r="J65" s="18" t="e">
        <f t="shared" si="1"/>
        <v>#REF!</v>
      </c>
      <c r="K65" s="71"/>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row>
    <row r="66" spans="1:65" ht="12.75" customHeight="1" x14ac:dyDescent="0.2">
      <c r="A66" s="69"/>
      <c r="C66" s="3" t="s">
        <v>123</v>
      </c>
      <c r="D66" s="24"/>
      <c r="E66" s="19" t="s">
        <v>115</v>
      </c>
      <c r="F66" s="16"/>
      <c r="G66" s="17" t="e">
        <f>SUMIF(RevTable11[Proj/ Grant],$E66,RevTable11[DP Amount])+SUMIF(#REF!,$E66,#REF!)+SUMIF(RevTable22[Proj/ Grant],$E66,RevTable22[DP Amount])</f>
        <v>#REF!</v>
      </c>
      <c r="H66" s="17" t="e">
        <f>SUMIF(ExpTable11[Proj/ Grant],$E66,ExpTable11[DP Amount])+SUMIF(#REF!,$E66,#REF!)+SUMIF(ExpTable22[Proj/ Grant],$E66,ExpTable22[DP Amount])</f>
        <v>#REF!</v>
      </c>
      <c r="I66" s="18"/>
      <c r="J66" s="18" t="e">
        <f t="shared" si="1"/>
        <v>#REF!</v>
      </c>
      <c r="K66" s="71"/>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row>
    <row r="67" spans="1:65" ht="12.75" customHeight="1" x14ac:dyDescent="0.2">
      <c r="A67" s="69"/>
      <c r="C67" s="3" t="s">
        <v>937</v>
      </c>
      <c r="D67" s="24"/>
      <c r="E67" s="19" t="s">
        <v>934</v>
      </c>
      <c r="F67" s="16"/>
      <c r="G67" s="17" t="e">
        <f>SUMIF(RevTable11[Proj/ Grant],$E67,RevTable11[DP Amount])+SUMIF(#REF!,$E67,#REF!)+SUMIF(RevTable22[Proj/ Grant],$E67,RevTable22[DP Amount])</f>
        <v>#REF!</v>
      </c>
      <c r="H67" s="17" t="e">
        <f>SUMIF(ExpTable11[Proj/ Grant],$E67,ExpTable11[DP Amount])+SUMIF(#REF!,$E67,#REF!)+SUMIF(ExpTable22[Proj/ Grant],$E67,ExpTable22[DP Amount])</f>
        <v>#REF!</v>
      </c>
      <c r="I67" s="18"/>
      <c r="J67" s="18" t="e">
        <f t="shared" si="1"/>
        <v>#REF!</v>
      </c>
      <c r="K67" s="71"/>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row>
    <row r="68" spans="1:65" ht="12.75" customHeight="1" x14ac:dyDescent="0.2">
      <c r="A68" s="69"/>
      <c r="C68" s="3" t="s">
        <v>936</v>
      </c>
      <c r="D68" s="24"/>
      <c r="E68" s="19" t="s">
        <v>935</v>
      </c>
      <c r="F68" s="16"/>
      <c r="G68" s="17" t="e">
        <f>SUMIF(RevTable11[Proj/ Grant],$E68,RevTable11[DP Amount])+SUMIF(#REF!,$E68,#REF!)+SUMIF(RevTable22[Proj/ Grant],$E68,RevTable22[DP Amount])</f>
        <v>#REF!</v>
      </c>
      <c r="H68" s="17" t="e">
        <f>SUMIF(ExpTable11[Proj/ Grant],$E68,ExpTable11[DP Amount])+SUMIF(#REF!,$E68,#REF!)+SUMIF(ExpTable22[Proj/ Grant],$E68,ExpTable22[DP Amount])</f>
        <v>#REF!</v>
      </c>
      <c r="I68" s="18"/>
      <c r="J68" s="18" t="e">
        <f t="shared" si="1"/>
        <v>#REF!</v>
      </c>
      <c r="K68" s="71"/>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row>
    <row r="69" spans="1:65" ht="12.75" customHeight="1" x14ac:dyDescent="0.2">
      <c r="A69" s="69"/>
      <c r="C69" s="3"/>
      <c r="D69" s="24"/>
      <c r="E69" s="135" t="s">
        <v>969</v>
      </c>
      <c r="F69" s="16"/>
      <c r="G69" s="17" t="e">
        <f>SUMIF(RevTable11[Proj/ Grant],$E69,RevTable11[DP Amount])+SUMIF(#REF!,$E69,#REF!)+SUMIF(RevTable22[Proj/ Grant],$E69,RevTable22[DP Amount])</f>
        <v>#REF!</v>
      </c>
      <c r="H69" s="17" t="e">
        <f>SUMIF(ExpTable11[Proj/ Grant],$E69,ExpTable11[DP Amount])+SUMIF(#REF!,$E69,#REF!)+SUMIF(ExpTable22[Proj/ Grant],$E69,ExpTable22[DP Amount])</f>
        <v>#REF!</v>
      </c>
      <c r="I69" s="18"/>
      <c r="J69" s="18" t="e">
        <f t="shared" si="1"/>
        <v>#REF!</v>
      </c>
      <c r="K69" s="71"/>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row>
    <row r="70" spans="1:65" ht="12.75" customHeight="1" x14ac:dyDescent="0.2">
      <c r="A70" s="69"/>
      <c r="C70" s="3"/>
      <c r="D70" s="24"/>
      <c r="E70" s="135" t="s">
        <v>970</v>
      </c>
      <c r="F70" s="16"/>
      <c r="G70" s="17" t="e">
        <f>SUMIF(RevTable11[Proj/ Grant],$E70,RevTable11[DP Amount])+SUMIF(#REF!,$E70,#REF!)+SUMIF(RevTable22[Proj/ Grant],$E70,RevTable22[DP Amount])</f>
        <v>#REF!</v>
      </c>
      <c r="H70" s="17" t="e">
        <f>SUMIF(ExpTable11[Proj/ Grant],$E70,ExpTable11[DP Amount])+SUMIF(#REF!,$E70,#REF!)+SUMIF(ExpTable22[Proj/ Grant],$E70,ExpTable22[DP Amount])</f>
        <v>#REF!</v>
      </c>
      <c r="I70" s="18"/>
      <c r="J70" s="18" t="e">
        <f t="shared" si="1"/>
        <v>#REF!</v>
      </c>
      <c r="K70" s="71"/>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row>
    <row r="71" spans="1:65" ht="12.75" customHeight="1" x14ac:dyDescent="0.2">
      <c r="A71" s="69"/>
      <c r="C71" s="3"/>
      <c r="D71" s="24"/>
      <c r="E71" s="135" t="s">
        <v>1005</v>
      </c>
      <c r="F71" s="16"/>
      <c r="G71" s="17" t="e">
        <f>SUMIF(RevTable11[Proj/ Grant],$E71,RevTable11[DP Amount])+SUMIF(#REF!,$E71,#REF!)+SUMIF(RevTable22[Proj/ Grant],$E71,RevTable22[DP Amount])</f>
        <v>#REF!</v>
      </c>
      <c r="H71" s="17" t="e">
        <f>SUMIF(ExpTable11[Proj/ Grant],$E71,ExpTable11[DP Amount])+SUMIF(#REF!,$E71,#REF!)+SUMIF(ExpTable22[Proj/ Grant],$E71,ExpTable22[DP Amount])</f>
        <v>#REF!</v>
      </c>
      <c r="I71" s="18"/>
      <c r="J71" s="18" t="e">
        <f t="shared" si="1"/>
        <v>#REF!</v>
      </c>
      <c r="K71" s="71"/>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row>
    <row r="72" spans="1:65" ht="12.75" customHeight="1" x14ac:dyDescent="0.2">
      <c r="A72" s="69"/>
      <c r="C72" s="3"/>
      <c r="D72" s="24"/>
      <c r="E72" s="135" t="s">
        <v>971</v>
      </c>
      <c r="F72" s="16"/>
      <c r="G72" s="17" t="e">
        <f>SUMIF(RevTable11[Proj/ Grant],$E72,RevTable11[DP Amount])+SUMIF(#REF!,$E72,#REF!)+SUMIF(RevTable22[Proj/ Grant],$E72,RevTable22[DP Amount])</f>
        <v>#REF!</v>
      </c>
      <c r="H72" s="17" t="e">
        <f>SUMIF(ExpTable11[Proj/ Grant],$E72,ExpTable11[DP Amount])+SUMIF(#REF!,$E72,#REF!)+SUMIF(ExpTable22[Proj/ Grant],$E72,ExpTable22[DP Amount])</f>
        <v>#REF!</v>
      </c>
      <c r="I72" s="18"/>
      <c r="J72" s="18" t="e">
        <f t="shared" si="1"/>
        <v>#REF!</v>
      </c>
      <c r="K72" s="71"/>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row>
    <row r="73" spans="1:65" ht="12.75" customHeight="1" x14ac:dyDescent="0.2">
      <c r="A73" s="69"/>
      <c r="C73" s="3"/>
      <c r="D73" s="24"/>
      <c r="E73" s="135" t="s">
        <v>972</v>
      </c>
      <c r="F73" s="16"/>
      <c r="G73" s="17" t="e">
        <f>SUMIF(RevTable11[Proj/ Grant],$E73,RevTable11[DP Amount])+SUMIF(#REF!,$E73,#REF!)+SUMIF(RevTable22[Proj/ Grant],$E73,RevTable22[DP Amount])</f>
        <v>#REF!</v>
      </c>
      <c r="H73" s="17" t="e">
        <f>SUMIF(ExpTable11[Proj/ Grant],$E73,ExpTable11[DP Amount])+SUMIF(#REF!,$E73,#REF!)+SUMIF(ExpTable22[Proj/ Grant],$E73,ExpTable22[DP Amount])</f>
        <v>#REF!</v>
      </c>
      <c r="I73" s="18"/>
      <c r="J73" s="18" t="e">
        <f t="shared" ref="J73:J120" si="2">+G73-H73</f>
        <v>#REF!</v>
      </c>
      <c r="K73" s="71"/>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row>
    <row r="74" spans="1:65" ht="12.75" customHeight="1" x14ac:dyDescent="0.2">
      <c r="A74" s="69"/>
      <c r="C74" s="3"/>
      <c r="D74" s="24"/>
      <c r="E74" s="135" t="s">
        <v>973</v>
      </c>
      <c r="F74" s="16"/>
      <c r="G74" s="17" t="e">
        <f>SUMIF(RevTable11[Proj/ Grant],$E74,RevTable11[DP Amount])+SUMIF(#REF!,$E74,#REF!)+SUMIF(RevTable22[Proj/ Grant],$E74,RevTable22[DP Amount])</f>
        <v>#REF!</v>
      </c>
      <c r="H74" s="17" t="e">
        <f>SUMIF(ExpTable11[Proj/ Grant],$E74,ExpTable11[DP Amount])+SUMIF(#REF!,$E74,#REF!)+SUMIF(ExpTable22[Proj/ Grant],$E74,ExpTable22[DP Amount])</f>
        <v>#REF!</v>
      </c>
      <c r="I74" s="18"/>
      <c r="J74" s="18" t="e">
        <f t="shared" si="2"/>
        <v>#REF!</v>
      </c>
      <c r="K74" s="71"/>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row>
    <row r="75" spans="1:65" ht="12.75" customHeight="1" x14ac:dyDescent="0.2">
      <c r="A75" s="69"/>
      <c r="C75" s="3"/>
      <c r="D75" s="24"/>
      <c r="E75" s="135" t="s">
        <v>974</v>
      </c>
      <c r="F75" s="16"/>
      <c r="G75" s="17" t="e">
        <f>SUMIF(RevTable11[Proj/ Grant],$E75,RevTable11[DP Amount])+SUMIF(#REF!,$E75,#REF!)+SUMIF(RevTable22[Proj/ Grant],$E75,RevTable22[DP Amount])</f>
        <v>#REF!</v>
      </c>
      <c r="H75" s="17" t="e">
        <f>SUMIF(ExpTable11[Proj/ Grant],$E75,ExpTable11[DP Amount])+SUMIF(#REF!,$E75,#REF!)+SUMIF(ExpTable22[Proj/ Grant],$E75,ExpTable22[DP Amount])</f>
        <v>#REF!</v>
      </c>
      <c r="I75" s="18"/>
      <c r="J75" s="18" t="e">
        <f t="shared" si="2"/>
        <v>#REF!</v>
      </c>
      <c r="K75" s="71"/>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row>
    <row r="76" spans="1:65" ht="12.75" customHeight="1" x14ac:dyDescent="0.2">
      <c r="A76" s="69"/>
      <c r="C76" s="3"/>
      <c r="D76" s="24"/>
      <c r="E76" s="135" t="s">
        <v>1006</v>
      </c>
      <c r="F76" s="16"/>
      <c r="G76" s="17" t="e">
        <f>SUMIF(RevTable11[Proj/ Grant],$E76,RevTable11[DP Amount])+SUMIF(#REF!,$E76,#REF!)+SUMIF(RevTable22[Proj/ Grant],$E76,RevTable22[DP Amount])</f>
        <v>#REF!</v>
      </c>
      <c r="H76" s="17" t="e">
        <f>SUMIF(ExpTable11[Proj/ Grant],$E76,ExpTable11[DP Amount])+SUMIF(#REF!,$E76,#REF!)+SUMIF(ExpTable22[Proj/ Grant],$E76,ExpTable22[DP Amount])</f>
        <v>#REF!</v>
      </c>
      <c r="I76" s="18"/>
      <c r="J76" s="18" t="e">
        <f t="shared" si="2"/>
        <v>#REF!</v>
      </c>
      <c r="K76" s="71"/>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row>
    <row r="77" spans="1:65" ht="12.75" customHeight="1" x14ac:dyDescent="0.2">
      <c r="A77" s="69"/>
      <c r="C77" s="3"/>
      <c r="D77" s="24"/>
      <c r="E77" s="135" t="s">
        <v>975</v>
      </c>
      <c r="F77" s="16"/>
      <c r="G77" s="17" t="e">
        <f>SUMIF(RevTable11[Proj/ Grant],$E77,RevTable11[DP Amount])+SUMIF(#REF!,$E77,#REF!)+SUMIF(RevTable22[Proj/ Grant],$E77,RevTable22[DP Amount])</f>
        <v>#REF!</v>
      </c>
      <c r="H77" s="17" t="e">
        <f>SUMIF(ExpTable11[Proj/ Grant],$E77,ExpTable11[DP Amount])+SUMIF(#REF!,$E77,#REF!)+SUMIF(ExpTable22[Proj/ Grant],$E77,ExpTable22[DP Amount])</f>
        <v>#REF!</v>
      </c>
      <c r="I77" s="18"/>
      <c r="J77" s="18" t="e">
        <f t="shared" si="2"/>
        <v>#REF!</v>
      </c>
      <c r="K77" s="71"/>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row>
    <row r="78" spans="1:65" ht="12.75" customHeight="1" x14ac:dyDescent="0.2">
      <c r="A78" s="69"/>
      <c r="C78" s="3"/>
      <c r="D78" s="24"/>
      <c r="E78" s="135" t="s">
        <v>976</v>
      </c>
      <c r="F78" s="16"/>
      <c r="G78" s="17" t="e">
        <f>SUMIF(RevTable11[Proj/ Grant],$E78,RevTable11[DP Amount])+SUMIF(#REF!,$E78,#REF!)+SUMIF(RevTable22[Proj/ Grant],$E78,RevTable22[DP Amount])</f>
        <v>#REF!</v>
      </c>
      <c r="H78" s="17" t="e">
        <f>SUMIF(ExpTable11[Proj/ Grant],$E78,ExpTable11[DP Amount])+SUMIF(#REF!,$E78,#REF!)+SUMIF(ExpTable22[Proj/ Grant],$E78,ExpTable22[DP Amount])</f>
        <v>#REF!</v>
      </c>
      <c r="I78" s="18"/>
      <c r="J78" s="18" t="e">
        <f t="shared" si="2"/>
        <v>#REF!</v>
      </c>
      <c r="K78" s="71"/>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row>
    <row r="79" spans="1:65" ht="12.75" customHeight="1" x14ac:dyDescent="0.2">
      <c r="A79" s="69"/>
      <c r="C79" s="3"/>
      <c r="D79" s="24"/>
      <c r="E79" s="135" t="s">
        <v>977</v>
      </c>
      <c r="F79" s="16"/>
      <c r="G79" s="17" t="e">
        <f>SUMIF(RevTable11[Proj/ Grant],$E79,RevTable11[DP Amount])+SUMIF(#REF!,$E79,#REF!)+SUMIF(RevTable22[Proj/ Grant],$E79,RevTable22[DP Amount])</f>
        <v>#REF!</v>
      </c>
      <c r="H79" s="17" t="e">
        <f>SUMIF(ExpTable11[Proj/ Grant],$E79,ExpTable11[DP Amount])+SUMIF(#REF!,$E79,#REF!)+SUMIF(ExpTable22[Proj/ Grant],$E79,ExpTable22[DP Amount])</f>
        <v>#REF!</v>
      </c>
      <c r="I79" s="18"/>
      <c r="J79" s="18" t="e">
        <f t="shared" si="2"/>
        <v>#REF!</v>
      </c>
      <c r="K79" s="71"/>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row>
    <row r="80" spans="1:65" ht="12.75" customHeight="1" x14ac:dyDescent="0.2">
      <c r="A80" s="69"/>
      <c r="C80" s="3"/>
      <c r="D80" s="24"/>
      <c r="E80" s="135" t="s">
        <v>978</v>
      </c>
      <c r="F80" s="16"/>
      <c r="G80" s="17" t="e">
        <f>SUMIF(RevTable11[Proj/ Grant],$E80,RevTable11[DP Amount])+SUMIF(#REF!,$E80,#REF!)+SUMIF(RevTable22[Proj/ Grant],$E80,RevTable22[DP Amount])</f>
        <v>#REF!</v>
      </c>
      <c r="H80" s="17" t="e">
        <f>SUMIF(ExpTable11[Proj/ Grant],$E80,ExpTable11[DP Amount])+SUMIF(#REF!,$E80,#REF!)+SUMIF(ExpTable22[Proj/ Grant],$E80,ExpTable22[DP Amount])</f>
        <v>#REF!</v>
      </c>
      <c r="I80" s="18"/>
      <c r="J80" s="18" t="e">
        <f t="shared" si="2"/>
        <v>#REF!</v>
      </c>
      <c r="K80" s="71"/>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row>
    <row r="81" spans="1:65" ht="12.75" customHeight="1" x14ac:dyDescent="0.2">
      <c r="A81" s="69"/>
      <c r="C81" s="3"/>
      <c r="D81" s="24"/>
      <c r="E81" s="135" t="s">
        <v>979</v>
      </c>
      <c r="F81" s="16"/>
      <c r="G81" s="17" t="e">
        <f>SUMIF(RevTable11[Proj/ Grant],$E81,RevTable11[DP Amount])+SUMIF(#REF!,$E81,#REF!)+SUMIF(RevTable22[Proj/ Grant],$E81,RevTable22[DP Amount])</f>
        <v>#REF!</v>
      </c>
      <c r="H81" s="17" t="e">
        <f>SUMIF(ExpTable11[Proj/ Grant],$E81,ExpTable11[DP Amount])+SUMIF(#REF!,$E81,#REF!)+SUMIF(ExpTable22[Proj/ Grant],$E81,ExpTable22[DP Amount])</f>
        <v>#REF!</v>
      </c>
      <c r="I81" s="18"/>
      <c r="J81" s="18" t="e">
        <f t="shared" si="2"/>
        <v>#REF!</v>
      </c>
      <c r="K81" s="71"/>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row>
    <row r="82" spans="1:65" ht="12.75" customHeight="1" x14ac:dyDescent="0.2">
      <c r="A82" s="69"/>
      <c r="C82" s="3"/>
      <c r="D82" s="24"/>
      <c r="E82" s="135" t="s">
        <v>980</v>
      </c>
      <c r="F82" s="16"/>
      <c r="G82" s="17" t="e">
        <f>SUMIF(RevTable11[Proj/ Grant],$E82,RevTable11[DP Amount])+SUMIF(#REF!,$E82,#REF!)+SUMIF(RevTable22[Proj/ Grant],$E82,RevTable22[DP Amount])</f>
        <v>#REF!</v>
      </c>
      <c r="H82" s="17" t="e">
        <f>SUMIF(ExpTable11[Proj/ Grant],$E82,ExpTable11[DP Amount])+SUMIF(#REF!,$E82,#REF!)+SUMIF(ExpTable22[Proj/ Grant],$E82,ExpTable22[DP Amount])</f>
        <v>#REF!</v>
      </c>
      <c r="I82" s="18"/>
      <c r="J82" s="18" t="e">
        <f t="shared" si="2"/>
        <v>#REF!</v>
      </c>
      <c r="K82" s="71"/>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row>
    <row r="83" spans="1:65" ht="12.75" customHeight="1" x14ac:dyDescent="0.2">
      <c r="A83" s="69"/>
      <c r="C83" s="3"/>
      <c r="D83" s="24"/>
      <c r="E83" s="135" t="s">
        <v>1007</v>
      </c>
      <c r="F83" s="16"/>
      <c r="G83" s="17" t="e">
        <f>SUMIF(RevTable11[Proj/ Grant],$E83,RevTable11[DP Amount])+SUMIF(#REF!,$E83,#REF!)+SUMIF(RevTable22[Proj/ Grant],$E83,RevTable22[DP Amount])</f>
        <v>#REF!</v>
      </c>
      <c r="H83" s="17" t="e">
        <f>SUMIF(ExpTable11[Proj/ Grant],$E83,ExpTable11[DP Amount])+SUMIF(#REF!,$E83,#REF!)+SUMIF(ExpTable22[Proj/ Grant],$E83,ExpTable22[DP Amount])</f>
        <v>#REF!</v>
      </c>
      <c r="I83" s="18"/>
      <c r="J83" s="18" t="e">
        <f t="shared" si="2"/>
        <v>#REF!</v>
      </c>
      <c r="K83" s="71"/>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row>
    <row r="84" spans="1:65" ht="12.75" customHeight="1" x14ac:dyDescent="0.2">
      <c r="A84" s="69"/>
      <c r="C84" s="3"/>
      <c r="D84" s="24"/>
      <c r="E84" s="135" t="s">
        <v>981</v>
      </c>
      <c r="F84" s="16"/>
      <c r="G84" s="17" t="e">
        <f>SUMIF(RevTable11[Proj/ Grant],$E84,RevTable11[DP Amount])+SUMIF(#REF!,$E84,#REF!)+SUMIF(RevTable22[Proj/ Grant],$E84,RevTable22[DP Amount])</f>
        <v>#REF!</v>
      </c>
      <c r="H84" s="17" t="e">
        <f>SUMIF(ExpTable11[Proj/ Grant],$E84,ExpTable11[DP Amount])+SUMIF(#REF!,$E84,#REF!)+SUMIF(ExpTable22[Proj/ Grant],$E84,ExpTable22[DP Amount])</f>
        <v>#REF!</v>
      </c>
      <c r="I84" s="18"/>
      <c r="J84" s="18" t="e">
        <f t="shared" si="2"/>
        <v>#REF!</v>
      </c>
      <c r="K84" s="71"/>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1:65" ht="12.75" customHeight="1" x14ac:dyDescent="0.2">
      <c r="A85" s="69"/>
      <c r="C85" s="3"/>
      <c r="D85" s="24"/>
      <c r="E85" s="135" t="s">
        <v>1008</v>
      </c>
      <c r="F85" s="16"/>
      <c r="G85" s="17" t="e">
        <f>SUMIF(RevTable11[Proj/ Grant],$E85,RevTable11[DP Amount])+SUMIF(#REF!,$E85,#REF!)+SUMIF(RevTable22[Proj/ Grant],$E85,RevTable22[DP Amount])</f>
        <v>#REF!</v>
      </c>
      <c r="H85" s="17" t="e">
        <f>SUMIF(ExpTable11[Proj/ Grant],$E85,ExpTable11[DP Amount])+SUMIF(#REF!,$E85,#REF!)+SUMIF(ExpTable22[Proj/ Grant],$E85,ExpTable22[DP Amount])</f>
        <v>#REF!</v>
      </c>
      <c r="I85" s="18"/>
      <c r="J85" s="18" t="e">
        <f t="shared" si="2"/>
        <v>#REF!</v>
      </c>
      <c r="K85" s="71"/>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1:65" ht="12.75" customHeight="1" x14ac:dyDescent="0.2">
      <c r="A86" s="69"/>
      <c r="C86" s="3"/>
      <c r="D86" s="24"/>
      <c r="E86" s="135" t="s">
        <v>1009</v>
      </c>
      <c r="F86" s="16"/>
      <c r="G86" s="17" t="e">
        <f>SUMIF(RevTable11[Proj/ Grant],$E86,RevTable11[DP Amount])+SUMIF(#REF!,$E86,#REF!)+SUMIF(RevTable22[Proj/ Grant],$E86,RevTable22[DP Amount])</f>
        <v>#REF!</v>
      </c>
      <c r="H86" s="17" t="e">
        <f>SUMIF(ExpTable11[Proj/ Grant],$E86,ExpTable11[DP Amount])+SUMIF(#REF!,$E86,#REF!)+SUMIF(ExpTable22[Proj/ Grant],$E86,ExpTable22[DP Amount])</f>
        <v>#REF!</v>
      </c>
      <c r="I86" s="18"/>
      <c r="J86" s="18" t="e">
        <f t="shared" si="2"/>
        <v>#REF!</v>
      </c>
      <c r="K86" s="71"/>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1:65" ht="12.75" customHeight="1" x14ac:dyDescent="0.2">
      <c r="A87" s="69"/>
      <c r="C87" s="3"/>
      <c r="D87" s="24"/>
      <c r="E87" s="135" t="s">
        <v>1010</v>
      </c>
      <c r="F87" s="16"/>
      <c r="G87" s="17" t="e">
        <f>SUMIF(RevTable11[Proj/ Grant],$E87,RevTable11[DP Amount])+SUMIF(#REF!,$E87,#REF!)+SUMIF(RevTable22[Proj/ Grant],$E87,RevTable22[DP Amount])</f>
        <v>#REF!</v>
      </c>
      <c r="H87" s="17" t="e">
        <f>SUMIF(ExpTable11[Proj/ Grant],$E87,ExpTable11[DP Amount])+SUMIF(#REF!,$E87,#REF!)+SUMIF(ExpTable22[Proj/ Grant],$E87,ExpTable22[DP Amount])</f>
        <v>#REF!</v>
      </c>
      <c r="I87" s="18"/>
      <c r="J87" s="18" t="e">
        <f t="shared" si="2"/>
        <v>#REF!</v>
      </c>
      <c r="K87" s="71"/>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1:65" ht="12.75" customHeight="1" x14ac:dyDescent="0.2">
      <c r="A88" s="69"/>
      <c r="C88" s="3"/>
      <c r="D88" s="24"/>
      <c r="E88" s="135" t="s">
        <v>1011</v>
      </c>
      <c r="F88" s="16"/>
      <c r="G88" s="17" t="e">
        <f>SUMIF(RevTable11[Proj/ Grant],$E88,RevTable11[DP Amount])+SUMIF(#REF!,$E88,#REF!)+SUMIF(RevTable22[Proj/ Grant],$E88,RevTable22[DP Amount])</f>
        <v>#REF!</v>
      </c>
      <c r="H88" s="17" t="e">
        <f>SUMIF(ExpTable11[Proj/ Grant],$E88,ExpTable11[DP Amount])+SUMIF(#REF!,$E88,#REF!)+SUMIF(ExpTable22[Proj/ Grant],$E88,ExpTable22[DP Amount])</f>
        <v>#REF!</v>
      </c>
      <c r="I88" s="18"/>
      <c r="J88" s="18" t="e">
        <f t="shared" si="2"/>
        <v>#REF!</v>
      </c>
      <c r="K88" s="71"/>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1:65" ht="12.75" customHeight="1" x14ac:dyDescent="0.2">
      <c r="A89" s="69"/>
      <c r="C89" s="3"/>
      <c r="D89" s="24"/>
      <c r="E89" s="135" t="s">
        <v>1012</v>
      </c>
      <c r="F89" s="16"/>
      <c r="G89" s="17" t="e">
        <f>SUMIF(RevTable11[Proj/ Grant],$E89,RevTable11[DP Amount])+SUMIF(#REF!,$E89,#REF!)+SUMIF(RevTable22[Proj/ Grant],$E89,RevTable22[DP Amount])</f>
        <v>#REF!</v>
      </c>
      <c r="H89" s="17" t="e">
        <f>SUMIF(ExpTable11[Proj/ Grant],$E89,ExpTable11[DP Amount])+SUMIF(#REF!,$E89,#REF!)+SUMIF(ExpTable22[Proj/ Grant],$E89,ExpTable22[DP Amount])</f>
        <v>#REF!</v>
      </c>
      <c r="I89" s="18"/>
      <c r="J89" s="18" t="e">
        <f t="shared" si="2"/>
        <v>#REF!</v>
      </c>
      <c r="K89" s="71"/>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1:65" ht="12.75" customHeight="1" x14ac:dyDescent="0.2">
      <c r="A90" s="69"/>
      <c r="C90" s="3"/>
      <c r="D90" s="24"/>
      <c r="E90" s="135" t="s">
        <v>1033</v>
      </c>
      <c r="F90" s="16"/>
      <c r="G90" s="17" t="e">
        <f>SUMIF(RevTable11[Proj/ Grant],$E90,RevTable11[DP Amount])+SUMIF(#REF!,$E90,#REF!)+SUMIF(RevTable22[Proj/ Grant],$E90,RevTable22[DP Amount])</f>
        <v>#REF!</v>
      </c>
      <c r="H90" s="17" t="e">
        <f>SUMIF(ExpTable11[Proj/ Grant],$E90,ExpTable11[DP Amount])+SUMIF(#REF!,$E90,#REF!)+SUMIF(ExpTable22[Proj/ Grant],$E90,ExpTable22[DP Amount])</f>
        <v>#REF!</v>
      </c>
      <c r="I90" s="18"/>
      <c r="J90" s="18" t="e">
        <f t="shared" si="2"/>
        <v>#REF!</v>
      </c>
      <c r="K90" s="71"/>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1:65" ht="12.75" customHeight="1" x14ac:dyDescent="0.2">
      <c r="A91" s="69"/>
      <c r="C91" s="3"/>
      <c r="D91" s="24"/>
      <c r="E91" s="135" t="s">
        <v>1034</v>
      </c>
      <c r="F91" s="16"/>
      <c r="G91" s="17" t="e">
        <f>SUMIF(RevTable11[Proj/ Grant],$E91,RevTable11[DP Amount])+SUMIF(#REF!,$E91,#REF!)+SUMIF(RevTable22[Proj/ Grant],$E91,RevTable22[DP Amount])</f>
        <v>#REF!</v>
      </c>
      <c r="H91" s="17" t="e">
        <f>SUMIF(ExpTable11[Proj/ Grant],$E91,ExpTable11[DP Amount])+SUMIF(#REF!,$E91,#REF!)+SUMIF(ExpTable22[Proj/ Grant],$E91,ExpTable22[DP Amount])</f>
        <v>#REF!</v>
      </c>
      <c r="I91" s="18"/>
      <c r="J91" s="18" t="e">
        <f t="shared" si="2"/>
        <v>#REF!</v>
      </c>
      <c r="K91" s="71"/>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1:65" ht="12.75" customHeight="1" x14ac:dyDescent="0.2">
      <c r="A92" s="69"/>
      <c r="C92" s="3"/>
      <c r="D92" s="24"/>
      <c r="E92" s="135" t="s">
        <v>982</v>
      </c>
      <c r="F92" s="16"/>
      <c r="G92" s="17" t="e">
        <f>SUMIF(RevTable11[Proj/ Grant],$E92,RevTable11[DP Amount])+SUMIF(#REF!,$E92,#REF!)+SUMIF(RevTable22[Proj/ Grant],$E92,RevTable22[DP Amount])</f>
        <v>#REF!</v>
      </c>
      <c r="H92" s="17" t="e">
        <f>SUMIF(ExpTable11[Proj/ Grant],$E92,ExpTable11[DP Amount])+SUMIF(#REF!,$E92,#REF!)+SUMIF(ExpTable22[Proj/ Grant],$E92,ExpTable22[DP Amount])</f>
        <v>#REF!</v>
      </c>
      <c r="I92" s="18"/>
      <c r="J92" s="18" t="e">
        <f t="shared" si="2"/>
        <v>#REF!</v>
      </c>
      <c r="K92" s="71"/>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1:65" ht="12.75" customHeight="1" x14ac:dyDescent="0.2">
      <c r="A93" s="69"/>
      <c r="C93" s="3"/>
      <c r="D93" s="24"/>
      <c r="E93" s="135" t="s">
        <v>983</v>
      </c>
      <c r="F93" s="16"/>
      <c r="G93" s="17" t="e">
        <f>SUMIF(RevTable11[Proj/ Grant],$E93,RevTable11[DP Amount])+SUMIF(#REF!,$E93,#REF!)+SUMIF(RevTable22[Proj/ Grant],$E93,RevTable22[DP Amount])</f>
        <v>#REF!</v>
      </c>
      <c r="H93" s="17" t="e">
        <f>SUMIF(ExpTable11[Proj/ Grant],$E93,ExpTable11[DP Amount])+SUMIF(#REF!,$E93,#REF!)+SUMIF(ExpTable22[Proj/ Grant],$E93,ExpTable22[DP Amount])</f>
        <v>#REF!</v>
      </c>
      <c r="I93" s="18"/>
      <c r="J93" s="18" t="e">
        <f t="shared" si="2"/>
        <v>#REF!</v>
      </c>
      <c r="K93" s="71"/>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1:65" ht="12.75" customHeight="1" x14ac:dyDescent="0.2">
      <c r="A94" s="69"/>
      <c r="C94" s="3" t="s">
        <v>796</v>
      </c>
      <c r="D94" s="24"/>
      <c r="E94" s="19" t="s">
        <v>596</v>
      </c>
      <c r="F94" s="16"/>
      <c r="G94" s="17" t="e">
        <f>SUMIF(RevTable11[Proj/ Grant],$E94,RevTable11[DP Amount])+SUMIF(#REF!,$E94,#REF!)+SUMIF(RevTable22[Proj/ Grant],$E94,RevTable22[DP Amount])</f>
        <v>#REF!</v>
      </c>
      <c r="H94" s="17" t="e">
        <f>SUMIF(ExpTable11[Proj/ Grant],$E94,ExpTable11[DP Amount])+SUMIF(#REF!,$E94,#REF!)+SUMIF(ExpTable22[Proj/ Grant],$E94,ExpTable22[DP Amount])</f>
        <v>#REF!</v>
      </c>
      <c r="I94" s="18"/>
      <c r="J94" s="18" t="e">
        <f t="shared" si="2"/>
        <v>#REF!</v>
      </c>
      <c r="K94" s="71"/>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1:65" ht="12.75" customHeight="1" x14ac:dyDescent="0.2">
      <c r="A95" s="69"/>
      <c r="C95" s="3" t="s">
        <v>796</v>
      </c>
      <c r="D95" s="24"/>
      <c r="E95" s="19" t="s">
        <v>1013</v>
      </c>
      <c r="F95" s="16"/>
      <c r="G95" s="17" t="e">
        <f>SUMIF(RevTable11[Proj/ Grant],$E95,RevTable11[DP Amount])+SUMIF(#REF!,$E95,#REF!)+SUMIF(RevTable22[Proj/ Grant],$E95,RevTable22[DP Amount])</f>
        <v>#REF!</v>
      </c>
      <c r="H95" s="17" t="e">
        <f>SUMIF(ExpTable11[Proj/ Grant],$E95,ExpTable11[DP Amount])+SUMIF(#REF!,$E95,#REF!)+SUMIF(ExpTable22[Proj/ Grant],$E95,ExpTable22[DP Amount])</f>
        <v>#REF!</v>
      </c>
      <c r="I95" s="18"/>
      <c r="J95" s="18" t="e">
        <f t="shared" si="2"/>
        <v>#REF!</v>
      </c>
      <c r="K95" s="71"/>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1:65" ht="12.75" customHeight="1" x14ac:dyDescent="0.2">
      <c r="A96" s="69"/>
      <c r="C96" s="3" t="s">
        <v>214</v>
      </c>
      <c r="D96" s="24"/>
      <c r="E96" s="19" t="s">
        <v>116</v>
      </c>
      <c r="F96" s="16"/>
      <c r="G96" s="17" t="e">
        <f>SUMIF(RevTable11[Proj/ Grant],$E96,RevTable11[DP Amount])+SUMIF(#REF!,$E96,#REF!)+SUMIF(RevTable22[Proj/ Grant],$E96,RevTable22[DP Amount])</f>
        <v>#REF!</v>
      </c>
      <c r="H96" s="17" t="e">
        <f>SUMIF(ExpTable11[Proj/ Grant],$E96,ExpTable11[DP Amount])+SUMIF(#REF!,$E96,#REF!)+SUMIF(ExpTable22[Proj/ Grant],$E96,ExpTable22[DP Amount])</f>
        <v>#REF!</v>
      </c>
      <c r="I96" s="18"/>
      <c r="J96" s="18" t="e">
        <f t="shared" si="2"/>
        <v>#REF!</v>
      </c>
      <c r="K96" s="71"/>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1:65" ht="12.75" customHeight="1" x14ac:dyDescent="0.2">
      <c r="A97" s="69"/>
      <c r="C97" s="3" t="s">
        <v>599</v>
      </c>
      <c r="D97" s="24"/>
      <c r="E97" s="19" t="s">
        <v>597</v>
      </c>
      <c r="F97" s="16"/>
      <c r="G97" s="17" t="e">
        <f>SUMIF(RevTable11[Proj/ Grant],$E97,RevTable11[DP Amount])+SUMIF(#REF!,$E97,#REF!)+SUMIF(RevTable22[Proj/ Grant],$E97,RevTable22[DP Amount])</f>
        <v>#REF!</v>
      </c>
      <c r="H97" s="17" t="e">
        <f>SUMIF(ExpTable11[Proj/ Grant],$E97,ExpTable11[DP Amount])+SUMIF(#REF!,$E97,#REF!)+SUMIF(ExpTable22[Proj/ Grant],$E97,ExpTable22[DP Amount])</f>
        <v>#REF!</v>
      </c>
      <c r="I97" s="18"/>
      <c r="J97" s="18" t="e">
        <f t="shared" si="2"/>
        <v>#REF!</v>
      </c>
      <c r="K97" s="71"/>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1:65" ht="12.75" customHeight="1" x14ac:dyDescent="0.2">
      <c r="A98" s="69"/>
      <c r="C98" s="3" t="s">
        <v>850</v>
      </c>
      <c r="D98" s="24"/>
      <c r="E98" s="19" t="s">
        <v>827</v>
      </c>
      <c r="F98" s="16"/>
      <c r="G98" s="17" t="e">
        <f>SUMIF(RevTable11[Proj/ Grant],$E98,RevTable11[DP Amount])+SUMIF(#REF!,$E98,#REF!)+SUMIF(RevTable22[Proj/ Grant],$E98,RevTable22[DP Amount])</f>
        <v>#REF!</v>
      </c>
      <c r="H98" s="17" t="e">
        <f>SUMIF(ExpTable11[Proj/ Grant],$E98,ExpTable11[DP Amount])+SUMIF(#REF!,$E98,#REF!)+SUMIF(ExpTable22[Proj/ Grant],$E98,ExpTable22[DP Amount])</f>
        <v>#REF!</v>
      </c>
      <c r="I98" s="18"/>
      <c r="J98" s="18" t="e">
        <f t="shared" si="2"/>
        <v>#REF!</v>
      </c>
      <c r="K98" s="71"/>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1:65" ht="12.75" customHeight="1" x14ac:dyDescent="0.2">
      <c r="A99" s="69"/>
      <c r="C99" s="3"/>
      <c r="D99" s="24"/>
      <c r="E99" s="135" t="s">
        <v>984</v>
      </c>
      <c r="F99" s="16"/>
      <c r="G99" s="17" t="e">
        <f>SUMIF(RevTable11[Proj/ Grant],$E99,RevTable11[DP Amount])+SUMIF(#REF!,$E99,#REF!)+SUMIF(RevTable22[Proj/ Grant],$E99,RevTable22[DP Amount])</f>
        <v>#REF!</v>
      </c>
      <c r="H99" s="17" t="e">
        <f>SUMIF(ExpTable11[Proj/ Grant],$E99,ExpTable11[DP Amount])+SUMIF(#REF!,$E99,#REF!)+SUMIF(ExpTable22[Proj/ Grant],$E99,ExpTable22[DP Amount])</f>
        <v>#REF!</v>
      </c>
      <c r="I99" s="18"/>
      <c r="J99" s="18" t="e">
        <f t="shared" si="2"/>
        <v>#REF!</v>
      </c>
      <c r="K99" s="71"/>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1:65" ht="12.75" customHeight="1" x14ac:dyDescent="0.2">
      <c r="A100" s="69"/>
      <c r="C100" s="3" t="s">
        <v>948</v>
      </c>
      <c r="D100" s="24"/>
      <c r="E100" s="19" t="s">
        <v>583</v>
      </c>
      <c r="F100" s="16"/>
      <c r="G100" s="17" t="e">
        <f>SUMIF(RevTable11[Proj/ Grant],$E100,RevTable11[DP Amount])+SUMIF(#REF!,$E100,#REF!)+SUMIF(RevTable22[Proj/ Grant],$E100,RevTable22[DP Amount])</f>
        <v>#REF!</v>
      </c>
      <c r="H100" s="17" t="e">
        <f>SUMIF(ExpTable11[Proj/ Grant],$E100,ExpTable11[DP Amount])+SUMIF(#REF!,$E100,#REF!)+SUMIF(ExpTable22[Proj/ Grant],$E100,ExpTable22[DP Amount])</f>
        <v>#REF!</v>
      </c>
      <c r="I100" s="18"/>
      <c r="J100" s="18" t="e">
        <f t="shared" si="2"/>
        <v>#REF!</v>
      </c>
      <c r="K100" s="71"/>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1:65" ht="12.75" customHeight="1" x14ac:dyDescent="0.2">
      <c r="A101" s="69"/>
      <c r="C101" s="3" t="s">
        <v>950</v>
      </c>
      <c r="D101" s="24"/>
      <c r="E101" s="19" t="s">
        <v>949</v>
      </c>
      <c r="F101" s="16"/>
      <c r="G101" s="17" t="e">
        <f>SUMIF(RevTable11[Proj/ Grant],$E101,RevTable11[DP Amount])+SUMIF(#REF!,$E101,#REF!)+SUMIF(RevTable22[Proj/ Grant],$E101,RevTable22[DP Amount])</f>
        <v>#REF!</v>
      </c>
      <c r="H101" s="17" t="e">
        <f>SUMIF(ExpTable11[Proj/ Grant],$E101,ExpTable11[DP Amount])+SUMIF(#REF!,$E101,#REF!)+SUMIF(ExpTable22[Proj/ Grant],$E101,ExpTable22[DP Amount])</f>
        <v>#REF!</v>
      </c>
      <c r="I101" s="18"/>
      <c r="J101" s="18" t="e">
        <f t="shared" si="2"/>
        <v>#REF!</v>
      </c>
      <c r="K101" s="71"/>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1:65" ht="12.75" customHeight="1" x14ac:dyDescent="0.2">
      <c r="A102" s="69"/>
      <c r="C102" s="3"/>
      <c r="D102" s="24"/>
      <c r="E102" s="135" t="s">
        <v>985</v>
      </c>
      <c r="F102" s="16"/>
      <c r="G102" s="17" t="e">
        <f>SUMIF(RevTable11[Proj/ Grant],$E102,RevTable11[DP Amount])+SUMIF(#REF!,$E102,#REF!)+SUMIF(RevTable22[Proj/ Grant],$E102,RevTable22[DP Amount])</f>
        <v>#REF!</v>
      </c>
      <c r="H102" s="17" t="e">
        <f>SUMIF(ExpTable11[Proj/ Grant],$E102,ExpTable11[DP Amount])+SUMIF(#REF!,$E102,#REF!)+SUMIF(ExpTable22[Proj/ Grant],$E102,ExpTable22[DP Amount])</f>
        <v>#REF!</v>
      </c>
      <c r="I102" s="18"/>
      <c r="J102" s="18" t="e">
        <f t="shared" si="2"/>
        <v>#REF!</v>
      </c>
      <c r="K102" s="71"/>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1:65" ht="12.75" customHeight="1" x14ac:dyDescent="0.2">
      <c r="A103" s="69"/>
      <c r="C103" s="3"/>
      <c r="D103" s="24"/>
      <c r="E103" s="135" t="s">
        <v>1014</v>
      </c>
      <c r="F103" s="16"/>
      <c r="G103" s="17" t="e">
        <f>SUMIF(RevTable11[Proj/ Grant],$E103,RevTable11[DP Amount])+SUMIF(#REF!,$E103,#REF!)+SUMIF(RevTable22[Proj/ Grant],$E103,RevTable22[DP Amount])</f>
        <v>#REF!</v>
      </c>
      <c r="H103" s="17" t="e">
        <f>SUMIF(ExpTable11[Proj/ Grant],$E103,ExpTable11[DP Amount])+SUMIF(#REF!,$E103,#REF!)+SUMIF(ExpTable22[Proj/ Grant],$E103,ExpTable22[DP Amount])</f>
        <v>#REF!</v>
      </c>
      <c r="I103" s="18"/>
      <c r="J103" s="18" t="e">
        <f t="shared" si="2"/>
        <v>#REF!</v>
      </c>
      <c r="K103" s="71"/>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1:65" ht="12.75" customHeight="1" x14ac:dyDescent="0.2">
      <c r="A104" s="69"/>
      <c r="C104" s="3"/>
      <c r="D104" s="24"/>
      <c r="E104" s="135" t="s">
        <v>986</v>
      </c>
      <c r="F104" s="16"/>
      <c r="G104" s="17" t="e">
        <f>SUMIF(RevTable11[Proj/ Grant],$E104,RevTable11[DP Amount])+SUMIF(#REF!,$E104,#REF!)+SUMIF(RevTable22[Proj/ Grant],$E104,RevTable22[DP Amount])</f>
        <v>#REF!</v>
      </c>
      <c r="H104" s="17" t="e">
        <f>SUMIF(ExpTable11[Proj/ Grant],$E104,ExpTable11[DP Amount])+SUMIF(#REF!,$E104,#REF!)+SUMIF(ExpTable22[Proj/ Grant],$E104,ExpTable22[DP Amount])</f>
        <v>#REF!</v>
      </c>
      <c r="I104" s="18"/>
      <c r="J104" s="18" t="e">
        <f t="shared" si="2"/>
        <v>#REF!</v>
      </c>
      <c r="K104" s="71"/>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1:65" ht="12.75" customHeight="1" x14ac:dyDescent="0.2">
      <c r="A105" s="69"/>
      <c r="C105" s="3" t="s">
        <v>852</v>
      </c>
      <c r="D105" s="24"/>
      <c r="E105" s="19" t="s">
        <v>851</v>
      </c>
      <c r="F105" s="16"/>
      <c r="G105" s="17" t="e">
        <f>SUMIF(RevTable11[Proj/ Grant],$E105,RevTable11[DP Amount])+SUMIF(#REF!,$E105,#REF!)+SUMIF(RevTable22[Proj/ Grant],$E105,RevTable22[DP Amount])</f>
        <v>#REF!</v>
      </c>
      <c r="H105" s="17" t="e">
        <f>SUMIF(ExpTable11[Proj/ Grant],$E105,ExpTable11[DP Amount])+SUMIF(#REF!,$E105,#REF!)+SUMIF(ExpTable22[Proj/ Grant],$E105,ExpTable22[DP Amount])</f>
        <v>#REF!</v>
      </c>
      <c r="I105" s="18"/>
      <c r="J105" s="18" t="e">
        <f t="shared" si="2"/>
        <v>#REF!</v>
      </c>
      <c r="K105" s="71"/>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1:65" ht="12.75" customHeight="1" x14ac:dyDescent="0.2">
      <c r="A106" s="69"/>
      <c r="C106" s="3" t="s">
        <v>797</v>
      </c>
      <c r="D106" s="22"/>
      <c r="E106" s="19" t="s">
        <v>798</v>
      </c>
      <c r="F106" s="16"/>
      <c r="G106" s="17" t="e">
        <f>SUMIF(RevTable11[Proj/ Grant],$E106,RevTable11[DP Amount])+SUMIF(#REF!,$E106,#REF!)+SUMIF(RevTable22[Proj/ Grant],$E106,RevTable22[DP Amount])</f>
        <v>#REF!</v>
      </c>
      <c r="H106" s="17" t="e">
        <f>SUMIF(ExpTable11[Proj/ Grant],$E106,ExpTable11[DP Amount])+SUMIF(#REF!,$E106,#REF!)+SUMIF(ExpTable22[Proj/ Grant],$E106,ExpTable22[DP Amount])</f>
        <v>#REF!</v>
      </c>
      <c r="I106" s="18"/>
      <c r="J106" s="18" t="e">
        <f t="shared" si="2"/>
        <v>#REF!</v>
      </c>
      <c r="K106" s="71"/>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1:65" ht="12.75" customHeight="1" x14ac:dyDescent="0.2">
      <c r="A107" s="69"/>
      <c r="C107" s="3" t="s">
        <v>938</v>
      </c>
      <c r="D107" s="22"/>
      <c r="E107" s="19" t="s">
        <v>939</v>
      </c>
      <c r="F107" s="16"/>
      <c r="G107" s="17" t="e">
        <f>SUMIF(RevTable11[Proj/ Grant],$E107,RevTable11[DP Amount])+SUMIF(#REF!,$E107,#REF!)+SUMIF(RevTable22[Proj/ Grant],$E107,RevTable22[DP Amount])</f>
        <v>#REF!</v>
      </c>
      <c r="H107" s="17" t="e">
        <f>SUMIF(ExpTable11[Proj/ Grant],$E107,ExpTable11[DP Amount])+SUMIF(#REF!,$E107,#REF!)+SUMIF(ExpTable22[Proj/ Grant],$E107,ExpTable22[DP Amount])</f>
        <v>#REF!</v>
      </c>
      <c r="I107" s="18"/>
      <c r="J107" s="18" t="e">
        <f t="shared" si="2"/>
        <v>#REF!</v>
      </c>
      <c r="K107" s="71"/>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1:65" ht="12.75" customHeight="1" x14ac:dyDescent="0.2">
      <c r="A108" s="69"/>
      <c r="C108" s="3"/>
      <c r="D108" s="22"/>
      <c r="E108" s="135" t="s">
        <v>988</v>
      </c>
      <c r="F108" s="16"/>
      <c r="G108" s="17" t="e">
        <f>SUMIF(RevTable11[Proj/ Grant],$E108,RevTable11[DP Amount])+SUMIF(#REF!,$E108,#REF!)+SUMIF(RevTable22[Proj/ Grant],$E108,RevTable22[DP Amount])</f>
        <v>#REF!</v>
      </c>
      <c r="H108" s="17" t="e">
        <f>SUMIF(ExpTable11[Proj/ Grant],$E108,ExpTable11[DP Amount])+SUMIF(#REF!,$E108,#REF!)+SUMIF(ExpTable22[Proj/ Grant],$E108,ExpTable22[DP Amount])</f>
        <v>#REF!</v>
      </c>
      <c r="I108" s="18"/>
      <c r="J108" s="18" t="e">
        <f t="shared" si="2"/>
        <v>#REF!</v>
      </c>
      <c r="K108" s="71"/>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1:65" ht="12.75" customHeight="1" x14ac:dyDescent="0.2">
      <c r="A109" s="69"/>
      <c r="C109" s="3"/>
      <c r="D109" s="22"/>
      <c r="E109" s="135" t="s">
        <v>990</v>
      </c>
      <c r="F109" s="16"/>
      <c r="G109" s="17" t="e">
        <f>SUMIF(RevTable11[Proj/ Grant],$E109,RevTable11[DP Amount])+SUMIF(#REF!,$E109,#REF!)+SUMIF(RevTable22[Proj/ Grant],$E109,RevTable22[DP Amount])</f>
        <v>#REF!</v>
      </c>
      <c r="H109" s="17" t="e">
        <f>SUMIF(ExpTable11[Proj/ Grant],$E109,ExpTable11[DP Amount])+SUMIF(#REF!,$E109,#REF!)+SUMIF(ExpTable22[Proj/ Grant],$E109,ExpTable22[DP Amount])</f>
        <v>#REF!</v>
      </c>
      <c r="I109" s="18"/>
      <c r="J109" s="18" t="e">
        <f t="shared" si="2"/>
        <v>#REF!</v>
      </c>
      <c r="K109" s="71"/>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1:65" ht="12.75" customHeight="1" x14ac:dyDescent="0.2">
      <c r="A110" s="69"/>
      <c r="C110" s="3"/>
      <c r="D110" s="22"/>
      <c r="E110" s="135" t="s">
        <v>991</v>
      </c>
      <c r="F110" s="16"/>
      <c r="G110" s="17" t="e">
        <f>SUMIF(RevTable11[Proj/ Grant],$E110,RevTable11[DP Amount])+SUMIF(#REF!,$E110,#REF!)+SUMIF(RevTable22[Proj/ Grant],$E110,RevTable22[DP Amount])</f>
        <v>#REF!</v>
      </c>
      <c r="H110" s="17" t="e">
        <f>SUMIF(ExpTable11[Proj/ Grant],$E110,ExpTable11[DP Amount])+SUMIF(#REF!,$E110,#REF!)+SUMIF(ExpTable22[Proj/ Grant],$E110,ExpTable22[DP Amount])</f>
        <v>#REF!</v>
      </c>
      <c r="I110" s="18"/>
      <c r="J110" s="18" t="e">
        <f t="shared" si="2"/>
        <v>#REF!</v>
      </c>
      <c r="K110" s="71"/>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1:65" ht="12.75" customHeight="1" x14ac:dyDescent="0.2">
      <c r="A111" s="69"/>
      <c r="C111" s="3"/>
      <c r="D111" s="22"/>
      <c r="E111" s="135" t="s">
        <v>992</v>
      </c>
      <c r="F111" s="16"/>
      <c r="G111" s="17" t="e">
        <f>SUMIF(RevTable11[Proj/ Grant],$E111,RevTable11[DP Amount])+SUMIF(#REF!,$E111,#REF!)+SUMIF(RevTable22[Proj/ Grant],$E111,RevTable22[DP Amount])</f>
        <v>#REF!</v>
      </c>
      <c r="H111" s="17" t="e">
        <f>SUMIF(ExpTable11[Proj/ Grant],$E111,ExpTable11[DP Amount])+SUMIF(#REF!,$E111,#REF!)+SUMIF(ExpTable22[Proj/ Grant],$E111,ExpTable22[DP Amount])</f>
        <v>#REF!</v>
      </c>
      <c r="I111" s="18"/>
      <c r="J111" s="18" t="e">
        <f t="shared" si="2"/>
        <v>#REF!</v>
      </c>
      <c r="K111" s="71"/>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1:65" ht="12.75" customHeight="1" x14ac:dyDescent="0.2">
      <c r="A112" s="69"/>
      <c r="C112" s="3" t="s">
        <v>799</v>
      </c>
      <c r="D112" s="22"/>
      <c r="E112" s="19" t="s">
        <v>800</v>
      </c>
      <c r="F112" s="16"/>
      <c r="G112" s="17" t="e">
        <f>SUMIF(RevTable11[Proj/ Grant],$E112,RevTable11[DP Amount])+SUMIF(#REF!,$E112,#REF!)+SUMIF(RevTable22[Proj/ Grant],$E112,RevTable22[DP Amount])</f>
        <v>#REF!</v>
      </c>
      <c r="H112" s="17" t="e">
        <f>SUMIF(ExpTable11[Proj/ Grant],$E112,ExpTable11[DP Amount])+SUMIF(#REF!,$E112,#REF!)+SUMIF(ExpTable22[Proj/ Grant],$E112,ExpTable22[DP Amount])</f>
        <v>#REF!</v>
      </c>
      <c r="I112" s="18"/>
      <c r="J112" s="18" t="e">
        <f t="shared" si="2"/>
        <v>#REF!</v>
      </c>
      <c r="K112" s="71"/>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1:65" ht="12.75" customHeight="1" x14ac:dyDescent="0.2">
      <c r="A113" s="69"/>
      <c r="C113" s="3"/>
      <c r="D113" s="22"/>
      <c r="E113" s="19" t="s">
        <v>1035</v>
      </c>
      <c r="F113" s="16"/>
      <c r="G113" s="17" t="e">
        <f>SUMIF(RevTable11[Proj/ Grant],$E113,RevTable11[DP Amount])+SUMIF(#REF!,$E113,#REF!)+SUMIF(RevTable22[Proj/ Grant],$E113,RevTable22[DP Amount])</f>
        <v>#REF!</v>
      </c>
      <c r="H113" s="17" t="e">
        <f>SUMIF(ExpTable11[Proj/ Grant],$E113,ExpTable11[DP Amount])+SUMIF(#REF!,$E113,#REF!)+SUMIF(ExpTable22[Proj/ Grant],$E113,ExpTable22[DP Amount])</f>
        <v>#REF!</v>
      </c>
      <c r="I113" s="18"/>
      <c r="J113" s="18" t="e">
        <f t="shared" si="2"/>
        <v>#REF!</v>
      </c>
      <c r="K113" s="71"/>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1:65" ht="12.75" customHeight="1" x14ac:dyDescent="0.2">
      <c r="A114" s="69"/>
      <c r="C114" s="3"/>
      <c r="D114" s="22"/>
      <c r="E114" s="19" t="s">
        <v>1036</v>
      </c>
      <c r="F114" s="16"/>
      <c r="G114" s="17" t="e">
        <f>SUMIF(RevTable11[Proj/ Grant],$E114,RevTable11[DP Amount])+SUMIF(#REF!,$E114,#REF!)+SUMIF(RevTable22[Proj/ Grant],$E114,RevTable22[DP Amount])</f>
        <v>#REF!</v>
      </c>
      <c r="H114" s="17" t="e">
        <f>SUMIF(ExpTable11[Proj/ Grant],$E114,ExpTable11[DP Amount])+SUMIF(#REF!,$E114,#REF!)+SUMIF(ExpTable22[Proj/ Grant],$E114,ExpTable22[DP Amount])</f>
        <v>#REF!</v>
      </c>
      <c r="I114" s="18"/>
      <c r="J114" s="18" t="e">
        <f t="shared" si="2"/>
        <v>#REF!</v>
      </c>
      <c r="K114" s="71"/>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1:65" ht="12.75" customHeight="1" x14ac:dyDescent="0.2">
      <c r="A115" s="69"/>
      <c r="C115" s="3" t="s">
        <v>952</v>
      </c>
      <c r="D115" s="22"/>
      <c r="E115" s="19" t="s">
        <v>1015</v>
      </c>
      <c r="F115" s="16"/>
      <c r="G115" s="17" t="e">
        <f>SUMIF(RevTable11[Proj/ Grant],$E115,RevTable11[DP Amount])+SUMIF(#REF!,$E115,#REF!)+SUMIF(RevTable22[Proj/ Grant],$E115,RevTable22[DP Amount])</f>
        <v>#REF!</v>
      </c>
      <c r="H115" s="17" t="e">
        <f>SUMIF(ExpTable11[Proj/ Grant],$E115,ExpTable11[DP Amount])+SUMIF(#REF!,$E115,#REF!)+SUMIF(ExpTable22[Proj/ Grant],$E115,ExpTable22[DP Amount])</f>
        <v>#REF!</v>
      </c>
      <c r="I115" s="18"/>
      <c r="J115" s="18" t="e">
        <f t="shared" si="2"/>
        <v>#REF!</v>
      </c>
      <c r="K115" s="71"/>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1:65" ht="12.75" customHeight="1" x14ac:dyDescent="0.2">
      <c r="A116" s="69"/>
      <c r="C116" s="3"/>
      <c r="D116" s="22"/>
      <c r="E116" s="135" t="s">
        <v>993</v>
      </c>
      <c r="F116" s="16"/>
      <c r="G116" s="17" t="e">
        <f>SUMIF(RevTable11[Proj/ Grant],$E116,RevTable11[DP Amount])+SUMIF(#REF!,$E116,#REF!)+SUMIF(RevTable22[Proj/ Grant],$E116,RevTable22[DP Amount])</f>
        <v>#REF!</v>
      </c>
      <c r="H116" s="17" t="e">
        <f>SUMIF(ExpTable11[Proj/ Grant],$E116,ExpTable11[DP Amount])+SUMIF(#REF!,$E116,#REF!)+SUMIF(ExpTable22[Proj/ Grant],$E116,ExpTable22[DP Amount])</f>
        <v>#REF!</v>
      </c>
      <c r="I116" s="18"/>
      <c r="J116" s="18" t="e">
        <f t="shared" si="2"/>
        <v>#REF!</v>
      </c>
      <c r="K116" s="71"/>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1:65" ht="12.75" customHeight="1" x14ac:dyDescent="0.2">
      <c r="A117" s="69"/>
      <c r="C117" s="3" t="s">
        <v>544</v>
      </c>
      <c r="D117" s="24"/>
      <c r="E117" s="19" t="s">
        <v>543</v>
      </c>
      <c r="F117" s="16"/>
      <c r="G117" s="17" t="e">
        <f>SUMIF(RevTable11[Proj/ Grant],$E117,RevTable11[DP Amount])+SUMIF(#REF!,$E117,#REF!)+SUMIF(RevTable22[Proj/ Grant],$E117,RevTable22[DP Amount])</f>
        <v>#REF!</v>
      </c>
      <c r="H117" s="17" t="e">
        <f>SUMIF(ExpTable11[Proj/ Grant],$E117,ExpTable11[DP Amount])+SUMIF(#REF!,$E117,#REF!)+SUMIF(ExpTable22[Proj/ Grant],$E117,ExpTable22[DP Amount])</f>
        <v>#REF!</v>
      </c>
      <c r="I117" s="18"/>
      <c r="J117" s="18" t="e">
        <f t="shared" si="2"/>
        <v>#REF!</v>
      </c>
      <c r="K117" s="71"/>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1:65" ht="12.75" customHeight="1" x14ac:dyDescent="0.2">
      <c r="A118" s="69"/>
      <c r="C118" s="3" t="s">
        <v>544</v>
      </c>
      <c r="D118" s="24"/>
      <c r="E118" s="19" t="s">
        <v>1016</v>
      </c>
      <c r="F118" s="16"/>
      <c r="G118" s="17" t="e">
        <f>SUMIF(RevTable11[Proj/ Grant],$E118,RevTable11[DP Amount])+SUMIF(#REF!,$E118,#REF!)+SUMIF(RevTable22[Proj/ Grant],$E118,RevTable22[DP Amount])</f>
        <v>#REF!</v>
      </c>
      <c r="H118" s="17" t="e">
        <f>SUMIF(ExpTable11[Proj/ Grant],$E118,ExpTable11[DP Amount])+SUMIF(#REF!,$E118,#REF!)+SUMIF(ExpTable22[Proj/ Grant],$E118,ExpTable22[DP Amount])</f>
        <v>#REF!</v>
      </c>
      <c r="I118" s="18"/>
      <c r="J118" s="18" t="e">
        <f t="shared" si="2"/>
        <v>#REF!</v>
      </c>
      <c r="K118" s="71"/>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1:65" ht="12.75" customHeight="1" x14ac:dyDescent="0.2">
      <c r="A119" s="69"/>
      <c r="C119" s="3" t="s">
        <v>542</v>
      </c>
      <c r="D119" s="24"/>
      <c r="E119" s="19" t="s">
        <v>525</v>
      </c>
      <c r="F119" s="16"/>
      <c r="G119" s="17" t="e">
        <f>SUMIF(RevTable11[Proj/ Grant],$E119,RevTable11[DP Amount])+SUMIF(#REF!,$E119,#REF!)+SUMIF(RevTable22[Proj/ Grant],$E119,RevTable22[DP Amount])</f>
        <v>#REF!</v>
      </c>
      <c r="H119" s="17" t="e">
        <f>SUMIF(ExpTable11[Proj/ Grant],$E119,ExpTable11[DP Amount])+SUMIF(#REF!,$E119,#REF!)+SUMIF(ExpTable22[Proj/ Grant],$E119,ExpTable22[DP Amount])</f>
        <v>#REF!</v>
      </c>
      <c r="I119" s="18"/>
      <c r="J119" s="18" t="e">
        <f t="shared" si="2"/>
        <v>#REF!</v>
      </c>
      <c r="K119" s="71"/>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1:65" ht="12.75" customHeight="1" x14ac:dyDescent="0.2">
      <c r="A120" s="69"/>
      <c r="C120" s="3"/>
      <c r="D120" s="24"/>
      <c r="E120" s="135" t="s">
        <v>989</v>
      </c>
      <c r="F120" s="16"/>
      <c r="G120" s="17" t="e">
        <f>SUMIF(RevTable11[Proj/ Grant],$E120,RevTable11[DP Amount])+SUMIF(#REF!,$E120,#REF!)+SUMIF(RevTable22[Proj/ Grant],$E120,RevTable22[DP Amount])</f>
        <v>#REF!</v>
      </c>
      <c r="H120" s="17" t="e">
        <f>SUMIF(ExpTable11[Proj/ Grant],$E120,ExpTable11[DP Amount])+SUMIF(#REF!,$E120,#REF!)+SUMIF(ExpTable22[Proj/ Grant],$E120,ExpTable22[DP Amount])</f>
        <v>#REF!</v>
      </c>
      <c r="I120" s="18"/>
      <c r="J120" s="18" t="e">
        <f t="shared" si="2"/>
        <v>#REF!</v>
      </c>
      <c r="K120" s="71"/>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1:65" ht="12.75" customHeight="1" x14ac:dyDescent="0.2">
      <c r="A121" s="69"/>
      <c r="C121" s="14"/>
      <c r="E121" s="13"/>
      <c r="F121" s="16"/>
      <c r="G121" s="17"/>
      <c r="H121" s="17"/>
      <c r="I121" s="18"/>
      <c r="J121" s="18"/>
      <c r="K121" s="71"/>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1:65" ht="12.75" customHeight="1" x14ac:dyDescent="0.2">
      <c r="A122" s="69"/>
      <c r="B122" s="1" t="s">
        <v>582</v>
      </c>
      <c r="C122" s="14"/>
      <c r="E122" s="20"/>
      <c r="F122" s="16"/>
      <c r="G122" s="17"/>
      <c r="H122" s="17"/>
      <c r="I122" s="18"/>
      <c r="J122" s="18"/>
      <c r="K122" s="71"/>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1:65" ht="12.75" customHeight="1" x14ac:dyDescent="0.2">
      <c r="A123" s="69"/>
      <c r="B123" s="1"/>
      <c r="C123" s="3" t="s">
        <v>584</v>
      </c>
      <c r="D123" s="24"/>
      <c r="E123" s="19" t="s">
        <v>585</v>
      </c>
      <c r="F123" s="16"/>
      <c r="G123" s="17" t="e">
        <f>SUMIF(RevTable11[Proj/ Grant],$E123,RevTable11[DP Amount])+SUMIF(#REF!,$E123,#REF!)+SUMIF(RevTable22[Proj/ Grant],$E123,RevTable22[DP Amount])</f>
        <v>#REF!</v>
      </c>
      <c r="H123" s="17" t="e">
        <f>SUMIF(ExpTable11[Proj/ Grant],$E123,ExpTable11[DP Amount])+SUMIF(#REF!,$E123,#REF!)+SUMIF(ExpTable22[Proj/ Grant],$E123,ExpTable22[DP Amount])</f>
        <v>#REF!</v>
      </c>
      <c r="I123" s="18"/>
      <c r="J123" s="18" t="e">
        <f t="shared" ref="J123:J133" si="3">+G123-H123</f>
        <v>#REF!</v>
      </c>
      <c r="K123" s="71"/>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1:65" ht="12.75" customHeight="1" x14ac:dyDescent="0.2">
      <c r="A124" s="69"/>
      <c r="B124" s="1"/>
      <c r="C124" s="3" t="s">
        <v>584</v>
      </c>
      <c r="D124" s="24"/>
      <c r="E124" s="19" t="s">
        <v>995</v>
      </c>
      <c r="F124" s="16"/>
      <c r="G124" s="17" t="e">
        <f>SUMIF(RevTable11[Proj/ Grant],$E124,RevTable11[DP Amount])+SUMIF(#REF!,$E124,#REF!)+SUMIF(RevTable22[Proj/ Grant],$E124,RevTable22[DP Amount])</f>
        <v>#REF!</v>
      </c>
      <c r="H124" s="17" t="e">
        <f>SUMIF(ExpTable11[Proj/ Grant],$E124,ExpTable11[DP Amount])+SUMIF(#REF!,$E124,#REF!)+SUMIF(ExpTable22[Proj/ Grant],$E124,ExpTable22[DP Amount])</f>
        <v>#REF!</v>
      </c>
      <c r="I124" s="18"/>
      <c r="J124" s="18" t="e">
        <f t="shared" si="3"/>
        <v>#REF!</v>
      </c>
      <c r="K124" s="71"/>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1:65" ht="12.75" customHeight="1" x14ac:dyDescent="0.2">
      <c r="A125" s="69"/>
      <c r="B125" s="1"/>
      <c r="C125" s="3" t="s">
        <v>584</v>
      </c>
      <c r="D125" s="24"/>
      <c r="E125" s="19" t="s">
        <v>996</v>
      </c>
      <c r="F125" s="16"/>
      <c r="G125" s="17" t="e">
        <f>SUMIF(RevTable11[Proj/ Grant],$E125,RevTable11[DP Amount])+SUMIF(#REF!,$E125,#REF!)+SUMIF(RevTable22[Proj/ Grant],$E125,RevTable22[DP Amount])</f>
        <v>#REF!</v>
      </c>
      <c r="H125" s="17" t="e">
        <f>SUMIF(ExpTable11[Proj/ Grant],$E125,ExpTable11[DP Amount])+SUMIF(#REF!,$E125,#REF!)+SUMIF(ExpTable22[Proj/ Grant],$E125,ExpTable22[DP Amount])</f>
        <v>#REF!</v>
      </c>
      <c r="I125" s="18"/>
      <c r="J125" s="18" t="e">
        <f t="shared" si="3"/>
        <v>#REF!</v>
      </c>
      <c r="K125" s="71"/>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1:65" ht="12.75" customHeight="1" x14ac:dyDescent="0.2">
      <c r="A126" s="69"/>
      <c r="C126" s="3" t="s">
        <v>218</v>
      </c>
      <c r="D126" s="24"/>
      <c r="E126" s="19" t="s">
        <v>217</v>
      </c>
      <c r="F126" s="16"/>
      <c r="G126" s="17" t="e">
        <f>SUMIF(RevTable11[Proj/ Grant],$E126,RevTable11[DP Amount])+SUMIF(#REF!,$E126,#REF!)+SUMIF(RevTable22[Proj/ Grant],$E126,RevTable22[DP Amount])</f>
        <v>#REF!</v>
      </c>
      <c r="H126" s="17" t="e">
        <f>SUMIF(ExpTable11[Proj/ Grant],$E126,ExpTable11[DP Amount])+SUMIF(#REF!,$E126,#REF!)+SUMIF(ExpTable22[Proj/ Grant],$E126,ExpTable22[DP Amount])</f>
        <v>#REF!</v>
      </c>
      <c r="I126" s="18"/>
      <c r="J126" s="18" t="e">
        <f t="shared" si="3"/>
        <v>#REF!</v>
      </c>
      <c r="K126" s="71"/>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1:65" ht="12.75" customHeight="1" x14ac:dyDescent="0.2">
      <c r="A127" s="69"/>
      <c r="C127" s="3" t="s">
        <v>220</v>
      </c>
      <c r="D127" s="24"/>
      <c r="E127" s="19" t="s">
        <v>219</v>
      </c>
      <c r="F127" s="16"/>
      <c r="G127" s="17" t="e">
        <f>SUMIF(RevTable11[Proj/ Grant],$E127,RevTable11[DP Amount])+SUMIF(#REF!,$E127,#REF!)+SUMIF(RevTable22[Proj/ Grant],$E127,RevTable22[DP Amount])</f>
        <v>#REF!</v>
      </c>
      <c r="H127" s="17" t="e">
        <f>SUMIF(ExpTable11[Proj/ Grant],$E127,ExpTable11[DP Amount])+SUMIF(#REF!,$E127,#REF!)+SUMIF(ExpTable22[Proj/ Grant],$E127,ExpTable22[DP Amount])</f>
        <v>#REF!</v>
      </c>
      <c r="I127" s="18"/>
      <c r="J127" s="18" t="e">
        <f t="shared" si="3"/>
        <v>#REF!</v>
      </c>
      <c r="K127" s="71"/>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1:65" ht="12.75" customHeight="1" x14ac:dyDescent="0.2">
      <c r="A128" s="69"/>
      <c r="C128" s="3" t="s">
        <v>216</v>
      </c>
      <c r="D128" s="24"/>
      <c r="E128" s="19" t="s">
        <v>211</v>
      </c>
      <c r="F128" s="16"/>
      <c r="G128" s="17" t="e">
        <f>SUMIF(RevTable11[Proj/ Grant],$E128,RevTable11[DP Amount])+SUMIF(#REF!,$E128,#REF!)+SUMIF(RevTable22[Proj/ Grant],$E128,RevTable22[DP Amount])</f>
        <v>#REF!</v>
      </c>
      <c r="H128" s="17" t="e">
        <f>SUMIF(ExpTable11[Proj/ Grant],$E128,ExpTable11[DP Amount])+SUMIF(#REF!,$E128,#REF!)+SUMIF(ExpTable22[Proj/ Grant],$E128,ExpTable22[DP Amount])</f>
        <v>#REF!</v>
      </c>
      <c r="I128" s="18"/>
      <c r="J128" s="18" t="e">
        <f t="shared" si="3"/>
        <v>#REF!</v>
      </c>
      <c r="K128" s="71"/>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1:65" ht="12.75" customHeight="1" x14ac:dyDescent="0.2">
      <c r="A129" s="69"/>
      <c r="C129" s="3" t="s">
        <v>215</v>
      </c>
      <c r="D129" s="24"/>
      <c r="E129" s="19" t="s">
        <v>66</v>
      </c>
      <c r="F129" s="16"/>
      <c r="G129" s="17" t="e">
        <f>SUMIF(RevTable11[Proj/ Grant],$E129,RevTable11[DP Amount])+SUMIF(#REF!,$E129,#REF!)+SUMIF(RevTable22[Proj/ Grant],$E129,RevTable22[DP Amount])</f>
        <v>#REF!</v>
      </c>
      <c r="H129" s="17" t="e">
        <f>SUMIF(ExpTable11[Proj/ Grant],$E129,ExpTable11[DP Amount])+SUMIF(#REF!,$E129,#REF!)+SUMIF(ExpTable22[Proj/ Grant],$E129,ExpTable22[DP Amount])</f>
        <v>#REF!</v>
      </c>
      <c r="I129" s="18"/>
      <c r="J129" s="18" t="e">
        <f t="shared" si="3"/>
        <v>#REF!</v>
      </c>
      <c r="K129" s="71"/>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1:65" ht="12.75" customHeight="1" x14ac:dyDescent="0.2">
      <c r="A130" s="69"/>
      <c r="C130" s="3" t="s">
        <v>794</v>
      </c>
      <c r="D130" s="24"/>
      <c r="E130" s="19" t="s">
        <v>795</v>
      </c>
      <c r="F130" s="16"/>
      <c r="G130" s="17" t="e">
        <f>SUMIF(RevTable11[Proj/ Grant],$E130,RevTable11[DP Amount])+SUMIF(#REF!,$E130,#REF!)+SUMIF(RevTable22[Proj/ Grant],$E130,RevTable22[DP Amount])</f>
        <v>#REF!</v>
      </c>
      <c r="H130" s="17" t="e">
        <f>SUMIF(ExpTable11[Proj/ Grant],$E130,ExpTable11[DP Amount])+SUMIF(#REF!,$E130,#REF!)+SUMIF(ExpTable22[Proj/ Grant],$E130,ExpTable22[DP Amount])</f>
        <v>#REF!</v>
      </c>
      <c r="I130" s="18"/>
      <c r="J130" s="18" t="e">
        <f t="shared" si="3"/>
        <v>#REF!</v>
      </c>
      <c r="K130" s="71"/>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1:65" ht="12.75" customHeight="1" x14ac:dyDescent="0.2">
      <c r="A131" s="69"/>
      <c r="C131" s="3" t="s">
        <v>248</v>
      </c>
      <c r="D131" s="24"/>
      <c r="E131" s="19" t="s">
        <v>251</v>
      </c>
      <c r="F131" s="16"/>
      <c r="G131" s="17" t="e">
        <f>SUMIF(RevTable11[Proj/ Grant],$E131,RevTable11[DP Amount])+SUMIF(#REF!,$E131,#REF!)+SUMIF(RevTable22[Proj/ Grant],$E131,RevTable22[DP Amount])</f>
        <v>#REF!</v>
      </c>
      <c r="H131" s="17" t="e">
        <f>SUMIF(ExpTable11[Proj/ Grant],$E131,ExpTable11[DP Amount])+SUMIF(#REF!,$E131,#REF!)+SUMIF(ExpTable22[Proj/ Grant],$E131,ExpTable22[DP Amount])</f>
        <v>#REF!</v>
      </c>
      <c r="I131" s="18"/>
      <c r="J131" s="18" t="e">
        <f t="shared" si="3"/>
        <v>#REF!</v>
      </c>
      <c r="K131" s="71"/>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1:65" ht="12.75" customHeight="1" x14ac:dyDescent="0.2">
      <c r="A132" s="69"/>
      <c r="C132" s="3" t="s">
        <v>249</v>
      </c>
      <c r="D132" s="24"/>
      <c r="E132" s="19" t="s">
        <v>250</v>
      </c>
      <c r="F132" s="16"/>
      <c r="G132" s="17" t="e">
        <f>SUMIF(RevTable11[Proj/ Grant],$E132,RevTable11[DP Amount])+SUMIF(#REF!,$E132,#REF!)+SUMIF(RevTable22[Proj/ Grant],$E132,RevTable22[DP Amount])</f>
        <v>#REF!</v>
      </c>
      <c r="H132" s="17" t="e">
        <f>SUMIF(ExpTable11[Proj/ Grant],$E132,ExpTable11[DP Amount])+SUMIF(#REF!,$E132,#REF!)+SUMIF(ExpTable22[Proj/ Grant],$E132,ExpTable22[DP Amount])</f>
        <v>#REF!</v>
      </c>
      <c r="I132" s="18"/>
      <c r="J132" s="18" t="e">
        <f t="shared" si="3"/>
        <v>#REF!</v>
      </c>
      <c r="K132" s="71"/>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1:65" ht="12.75" customHeight="1" x14ac:dyDescent="0.2">
      <c r="A133" s="69"/>
      <c r="C133" s="3"/>
      <c r="D133" s="22"/>
      <c r="E133" s="135" t="s">
        <v>987</v>
      </c>
      <c r="F133" s="16"/>
      <c r="G133" s="17" t="e">
        <f>SUMIF(RevTable11[Proj/ Grant],$E133,RevTable11[DP Amount])+SUMIF(#REF!,$E133,#REF!)+SUMIF(RevTable22[Proj/ Grant],$E133,RevTable22[DP Amount])</f>
        <v>#REF!</v>
      </c>
      <c r="H133" s="17" t="e">
        <f>SUMIF(ExpTable11[Proj/ Grant],$E133,ExpTable11[DP Amount])+SUMIF(#REF!,$E133,#REF!)+SUMIF(ExpTable22[Proj/ Grant],$E133,ExpTable22[DP Amount])</f>
        <v>#REF!</v>
      </c>
      <c r="I133" s="18"/>
      <c r="J133" s="18" t="e">
        <f t="shared" si="3"/>
        <v>#REF!</v>
      </c>
      <c r="K133" s="71"/>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1:65" ht="12.75" customHeight="1" x14ac:dyDescent="0.2">
      <c r="A134" s="69"/>
      <c r="C134" s="2"/>
      <c r="E134" s="19"/>
      <c r="F134" s="16"/>
      <c r="G134" s="17"/>
      <c r="H134" s="17"/>
      <c r="I134" s="18"/>
      <c r="J134" s="18"/>
      <c r="K134" s="71"/>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1:65" ht="12.75" customHeight="1" x14ac:dyDescent="0.2">
      <c r="A135" s="69"/>
      <c r="C135" s="3"/>
      <c r="D135" s="22"/>
      <c r="E135" s="19"/>
      <c r="F135" s="13"/>
      <c r="G135" s="13"/>
      <c r="H135" s="13"/>
      <c r="I135" s="18"/>
      <c r="J135" s="18"/>
      <c r="K135" s="71"/>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1:65" ht="12.75" customHeight="1" x14ac:dyDescent="0.2">
      <c r="A136" s="69"/>
      <c r="C136" s="3"/>
      <c r="D136" s="22"/>
      <c r="E136" s="19"/>
      <c r="F136" s="13"/>
      <c r="G136" s="13"/>
      <c r="H136" s="13"/>
      <c r="I136" s="18"/>
      <c r="J136" s="18"/>
      <c r="K136" s="71"/>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1:65" ht="12.75" customHeight="1" x14ac:dyDescent="0.2">
      <c r="A137" s="69"/>
      <c r="C137" s="3"/>
      <c r="D137" s="22"/>
      <c r="E137" s="19"/>
      <c r="F137" s="13"/>
      <c r="G137" s="13"/>
      <c r="H137" s="13"/>
      <c r="I137" s="18"/>
      <c r="J137" s="18"/>
      <c r="K137" s="71"/>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1:65" ht="12.75" customHeight="1" x14ac:dyDescent="0.2">
      <c r="A138" s="69"/>
      <c r="C138" s="3"/>
      <c r="D138" s="22"/>
      <c r="E138" s="19"/>
      <c r="F138" s="13"/>
      <c r="G138" s="13"/>
      <c r="H138" s="13"/>
      <c r="I138" s="18"/>
      <c r="J138" s="18"/>
      <c r="K138" s="70"/>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1:65" x14ac:dyDescent="0.2">
      <c r="A139" s="69"/>
      <c r="C139" s="2"/>
      <c r="E139" s="19"/>
      <c r="F139" s="87"/>
      <c r="G139" s="87"/>
      <c r="H139" s="87"/>
      <c r="I139" s="18"/>
      <c r="J139" s="18"/>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1:65" x14ac:dyDescent="0.2">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1:65" x14ac:dyDescent="0.2">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1:65" x14ac:dyDescent="0.2">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69"/>
    </row>
  </sheetData>
  <mergeCells count="1">
    <mergeCell ref="B5:J5"/>
  </mergeCells>
  <pageMargins left="0.7" right="0.7" top="0.75" bottom="0.75" header="0.3" footer="0.3"/>
  <pageSetup scale="86"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CCFF"/>
  </sheetPr>
  <dimension ref="A1:N98"/>
  <sheetViews>
    <sheetView workbookViewId="0">
      <selection activeCell="B1" sqref="B1"/>
    </sheetView>
  </sheetViews>
  <sheetFormatPr defaultRowHeight="12.75" x14ac:dyDescent="0.2"/>
  <cols>
    <col min="1" max="1" width="4.140625" style="26" customWidth="1"/>
    <col min="2" max="2" width="17.42578125" style="27" customWidth="1"/>
    <col min="3" max="5" width="3.140625" style="27" customWidth="1"/>
    <col min="6" max="6" width="9.140625" style="29"/>
    <col min="7" max="7" width="14.42578125" style="29" customWidth="1"/>
    <col min="8" max="8" width="2.42578125" customWidth="1"/>
    <col min="9" max="9" width="15.28515625" style="29" customWidth="1"/>
    <col min="10" max="10" width="5.42578125" customWidth="1"/>
  </cols>
  <sheetData>
    <row r="1" spans="1:11" x14ac:dyDescent="0.2">
      <c r="B1" s="27" t="s">
        <v>318</v>
      </c>
      <c r="D1" s="28"/>
      <c r="E1" s="28"/>
      <c r="F1"/>
      <c r="G1"/>
    </row>
    <row r="2" spans="1:11" x14ac:dyDescent="0.2">
      <c r="B2" s="27" t="s">
        <v>319</v>
      </c>
      <c r="C2" s="154" t="str">
        <f>+'Data Input-Fund 11'!B3</f>
        <v>AXIS INTERNATIONAL ACADEMY</v>
      </c>
      <c r="D2" s="155"/>
      <c r="E2" s="155"/>
      <c r="F2" s="155"/>
      <c r="G2" s="156"/>
    </row>
    <row r="3" spans="1:11" ht="15" x14ac:dyDescent="0.25">
      <c r="B3" s="30"/>
      <c r="C3" s="30"/>
      <c r="D3" s="31"/>
      <c r="E3" s="31"/>
      <c r="F3" s="31"/>
      <c r="G3"/>
    </row>
    <row r="4" spans="1:11" ht="15" x14ac:dyDescent="0.25">
      <c r="B4" s="30" t="s">
        <v>320</v>
      </c>
      <c r="C4" s="30"/>
      <c r="D4" s="31"/>
      <c r="E4" s="31"/>
      <c r="F4"/>
      <c r="G4"/>
    </row>
    <row r="5" spans="1:11" x14ac:dyDescent="0.2">
      <c r="B5" s="27" t="s">
        <v>321</v>
      </c>
      <c r="D5" s="28"/>
      <c r="E5" s="28"/>
      <c r="F5"/>
      <c r="G5"/>
    </row>
    <row r="6" spans="1:11" ht="15.75" x14ac:dyDescent="0.25">
      <c r="B6" s="32" t="s">
        <v>667</v>
      </c>
      <c r="D6" s="28"/>
      <c r="E6" s="28"/>
      <c r="F6"/>
      <c r="G6"/>
      <c r="I6"/>
    </row>
    <row r="7" spans="1:11" x14ac:dyDescent="0.2">
      <c r="B7" s="28"/>
      <c r="E7" s="28"/>
      <c r="F7"/>
      <c r="G7"/>
      <c r="I7"/>
    </row>
    <row r="8" spans="1:11" x14ac:dyDescent="0.2">
      <c r="B8" s="27" t="s">
        <v>322</v>
      </c>
      <c r="C8" s="28"/>
      <c r="D8" s="28"/>
      <c r="E8" s="28"/>
      <c r="F8"/>
      <c r="G8"/>
      <c r="K8" s="28" t="s">
        <v>323</v>
      </c>
    </row>
    <row r="9" spans="1:11" x14ac:dyDescent="0.2">
      <c r="B9" s="28"/>
      <c r="C9" s="27" t="s">
        <v>324</v>
      </c>
      <c r="D9" s="28"/>
      <c r="E9" s="28"/>
      <c r="F9"/>
      <c r="G9"/>
    </row>
    <row r="10" spans="1:11" x14ac:dyDescent="0.2">
      <c r="B10" s="28" t="s">
        <v>325</v>
      </c>
      <c r="C10" s="27" t="s">
        <v>326</v>
      </c>
      <c r="D10" s="28"/>
      <c r="E10" s="28"/>
      <c r="F10"/>
      <c r="G10"/>
      <c r="I10" s="33"/>
    </row>
    <row r="11" spans="1:11" x14ac:dyDescent="0.2">
      <c r="A11" s="47" t="s">
        <v>327</v>
      </c>
      <c r="B11" s="28" t="s">
        <v>559</v>
      </c>
      <c r="C11" s="28"/>
      <c r="D11" s="28" t="s">
        <v>328</v>
      </c>
      <c r="E11" s="28"/>
      <c r="F11"/>
      <c r="G11"/>
      <c r="I11" s="33"/>
      <c r="K11" t="s">
        <v>538</v>
      </c>
    </row>
    <row r="12" spans="1:11" x14ac:dyDescent="0.2">
      <c r="A12" s="47" t="s">
        <v>329</v>
      </c>
      <c r="B12" s="34" t="s">
        <v>491</v>
      </c>
      <c r="C12" s="28"/>
      <c r="D12" s="28" t="s">
        <v>330</v>
      </c>
      <c r="E12" s="28"/>
      <c r="F12"/>
      <c r="G12"/>
      <c r="I12" s="33"/>
      <c r="K12" t="s">
        <v>539</v>
      </c>
    </row>
    <row r="13" spans="1:11" x14ac:dyDescent="0.2">
      <c r="A13" s="47" t="s">
        <v>331</v>
      </c>
      <c r="B13" s="34" t="s">
        <v>558</v>
      </c>
      <c r="C13" s="28"/>
      <c r="D13" s="28" t="s">
        <v>332</v>
      </c>
      <c r="E13" s="28"/>
      <c r="F13"/>
      <c r="G13"/>
      <c r="I13" s="33"/>
      <c r="K13" t="s">
        <v>540</v>
      </c>
    </row>
    <row r="14" spans="1:11" x14ac:dyDescent="0.2">
      <c r="A14" s="47" t="s">
        <v>333</v>
      </c>
      <c r="B14" s="34" t="s">
        <v>492</v>
      </c>
      <c r="C14" s="28"/>
      <c r="D14" s="28" t="s">
        <v>334</v>
      </c>
      <c r="E14" s="28"/>
      <c r="F14"/>
      <c r="G14"/>
      <c r="I14" s="33"/>
      <c r="K14" t="s">
        <v>539</v>
      </c>
    </row>
    <row r="15" spans="1:11" x14ac:dyDescent="0.2">
      <c r="A15" s="47" t="s">
        <v>335</v>
      </c>
      <c r="B15" s="34" t="s">
        <v>556</v>
      </c>
      <c r="C15" s="28"/>
      <c r="D15" s="28" t="s">
        <v>560</v>
      </c>
      <c r="E15" s="28"/>
      <c r="F15"/>
      <c r="G15"/>
      <c r="I15" s="33"/>
      <c r="K15" t="s">
        <v>539</v>
      </c>
    </row>
    <row r="16" spans="1:11" x14ac:dyDescent="0.2">
      <c r="A16" s="47" t="s">
        <v>337</v>
      </c>
      <c r="B16" s="34" t="s">
        <v>557</v>
      </c>
      <c r="C16" s="28"/>
      <c r="D16" s="28" t="s">
        <v>561</v>
      </c>
      <c r="E16" s="28"/>
      <c r="F16"/>
      <c r="G16"/>
      <c r="I16" s="33"/>
      <c r="K16" t="s">
        <v>539</v>
      </c>
    </row>
    <row r="17" spans="1:11" x14ac:dyDescent="0.2">
      <c r="A17" s="47" t="s">
        <v>342</v>
      </c>
      <c r="B17" s="34" t="s">
        <v>493</v>
      </c>
      <c r="C17" s="28"/>
      <c r="D17" s="28" t="s">
        <v>336</v>
      </c>
      <c r="E17" s="28"/>
      <c r="F17"/>
      <c r="G17"/>
      <c r="I17" s="33"/>
      <c r="K17" t="s">
        <v>539</v>
      </c>
    </row>
    <row r="18" spans="1:11" x14ac:dyDescent="0.2">
      <c r="A18" s="47" t="s">
        <v>345</v>
      </c>
      <c r="B18" s="34" t="s">
        <v>509</v>
      </c>
      <c r="C18" s="28"/>
      <c r="D18" s="28" t="s">
        <v>338</v>
      </c>
      <c r="E18" s="28"/>
      <c r="F18"/>
      <c r="G18"/>
      <c r="I18" s="35"/>
      <c r="K18" s="24" t="s">
        <v>538</v>
      </c>
    </row>
    <row r="19" spans="1:11" x14ac:dyDescent="0.2">
      <c r="A19" s="47"/>
      <c r="B19" s="28"/>
      <c r="C19" s="28"/>
      <c r="D19" s="28"/>
      <c r="E19" s="28"/>
      <c r="F19"/>
      <c r="G19"/>
      <c r="I19" s="33"/>
    </row>
    <row r="20" spans="1:11" x14ac:dyDescent="0.2">
      <c r="A20" s="47"/>
      <c r="B20" s="28"/>
      <c r="C20" s="28" t="s">
        <v>339</v>
      </c>
      <c r="D20" s="28"/>
      <c r="E20" s="28"/>
      <c r="F20"/>
      <c r="G20"/>
      <c r="I20" s="35">
        <f>SUM(I11:I18)</f>
        <v>0</v>
      </c>
    </row>
    <row r="21" spans="1:11" x14ac:dyDescent="0.2">
      <c r="B21" s="28"/>
      <c r="C21" s="28"/>
      <c r="D21" s="28"/>
      <c r="E21" s="28"/>
      <c r="F21"/>
      <c r="G21"/>
      <c r="I21" s="33"/>
    </row>
    <row r="22" spans="1:11" x14ac:dyDescent="0.2">
      <c r="B22" s="28" t="s">
        <v>340</v>
      </c>
      <c r="C22" s="28" t="s">
        <v>341</v>
      </c>
      <c r="D22" s="28"/>
      <c r="E22" s="28"/>
      <c r="F22"/>
      <c r="G22"/>
      <c r="I22" s="33"/>
    </row>
    <row r="23" spans="1:11" x14ac:dyDescent="0.2">
      <c r="A23" s="47" t="s">
        <v>348</v>
      </c>
      <c r="B23" s="34" t="s">
        <v>343</v>
      </c>
      <c r="C23" s="28"/>
      <c r="D23" s="28" t="s">
        <v>344</v>
      </c>
      <c r="E23" s="28"/>
      <c r="F23"/>
      <c r="G23"/>
      <c r="I23" s="33"/>
    </row>
    <row r="24" spans="1:11" x14ac:dyDescent="0.2">
      <c r="A24" s="47" t="s">
        <v>350</v>
      </c>
      <c r="B24" s="34" t="s">
        <v>346</v>
      </c>
      <c r="C24" s="28"/>
      <c r="D24" s="28" t="s">
        <v>347</v>
      </c>
      <c r="E24" s="28"/>
      <c r="F24"/>
      <c r="G24"/>
      <c r="I24" s="33"/>
    </row>
    <row r="25" spans="1:11" x14ac:dyDescent="0.2">
      <c r="A25" s="47" t="s">
        <v>353</v>
      </c>
      <c r="B25" s="28" t="s">
        <v>14</v>
      </c>
      <c r="C25" s="28"/>
      <c r="D25" s="28" t="s">
        <v>349</v>
      </c>
      <c r="E25" s="28"/>
      <c r="F25"/>
      <c r="G25"/>
      <c r="I25" s="33"/>
    </row>
    <row r="26" spans="1:11" ht="15" x14ac:dyDescent="0.25">
      <c r="A26" s="47" t="s">
        <v>355</v>
      </c>
      <c r="B26" s="36" t="s">
        <v>351</v>
      </c>
      <c r="C26" s="48" t="s">
        <v>468</v>
      </c>
      <c r="D26" s="28" t="s">
        <v>352</v>
      </c>
      <c r="E26" s="28"/>
      <c r="F26"/>
      <c r="G26"/>
      <c r="I26" s="33"/>
      <c r="K26" s="49" t="s">
        <v>467</v>
      </c>
    </row>
    <row r="27" spans="1:11" x14ac:dyDescent="0.2">
      <c r="A27" s="47" t="s">
        <v>357</v>
      </c>
      <c r="B27" s="28" t="s">
        <v>301</v>
      </c>
      <c r="C27" s="28"/>
      <c r="D27" s="28" t="s">
        <v>354</v>
      </c>
      <c r="E27" s="28"/>
      <c r="F27"/>
      <c r="G27"/>
      <c r="I27" s="33"/>
    </row>
    <row r="28" spans="1:11" x14ac:dyDescent="0.2">
      <c r="A28" s="47" t="s">
        <v>360</v>
      </c>
      <c r="B28" s="28" t="s">
        <v>301</v>
      </c>
      <c r="C28" s="28"/>
      <c r="D28" s="28" t="s">
        <v>356</v>
      </c>
      <c r="E28" s="28"/>
      <c r="F28"/>
      <c r="G28"/>
      <c r="I28" s="33"/>
    </row>
    <row r="29" spans="1:11" x14ac:dyDescent="0.2">
      <c r="A29" s="47" t="s">
        <v>363</v>
      </c>
      <c r="B29" s="34" t="s">
        <v>358</v>
      </c>
      <c r="C29" s="28"/>
      <c r="D29" s="28" t="s">
        <v>359</v>
      </c>
      <c r="E29" s="28"/>
      <c r="F29"/>
      <c r="G29"/>
      <c r="I29" s="33"/>
    </row>
    <row r="30" spans="1:11" x14ac:dyDescent="0.2">
      <c r="A30" s="47" t="s">
        <v>365</v>
      </c>
      <c r="B30" s="28" t="s">
        <v>769</v>
      </c>
      <c r="C30" s="28"/>
      <c r="D30" s="28" t="s">
        <v>362</v>
      </c>
      <c r="E30" s="28"/>
      <c r="F30"/>
      <c r="G30"/>
      <c r="I30" s="33"/>
    </row>
    <row r="31" spans="1:11" x14ac:dyDescent="0.2">
      <c r="A31" s="47" t="s">
        <v>368</v>
      </c>
      <c r="B31" s="28" t="s">
        <v>106</v>
      </c>
      <c r="C31" s="28"/>
      <c r="D31" s="28" t="s">
        <v>364</v>
      </c>
      <c r="E31" s="28"/>
      <c r="F31"/>
      <c r="G31"/>
      <c r="I31" s="33"/>
    </row>
    <row r="32" spans="1:11" x14ac:dyDescent="0.2">
      <c r="A32" s="47" t="s">
        <v>373</v>
      </c>
      <c r="B32" s="28" t="s">
        <v>366</v>
      </c>
      <c r="C32" s="28"/>
      <c r="D32" s="28" t="s">
        <v>367</v>
      </c>
      <c r="E32" s="28"/>
      <c r="F32"/>
      <c r="G32"/>
      <c r="I32" s="33"/>
    </row>
    <row r="33" spans="1:14" x14ac:dyDescent="0.2">
      <c r="A33" s="47" t="s">
        <v>377</v>
      </c>
      <c r="B33" s="28" t="s">
        <v>369</v>
      </c>
      <c r="C33" s="28"/>
      <c r="D33" s="28" t="s">
        <v>370</v>
      </c>
      <c r="E33" s="28"/>
      <c r="F33"/>
      <c r="G33"/>
      <c r="I33" s="35"/>
    </row>
    <row r="34" spans="1:14" ht="15" x14ac:dyDescent="0.25">
      <c r="B34" s="37" t="s">
        <v>371</v>
      </c>
      <c r="C34" s="28"/>
      <c r="D34" s="28"/>
      <c r="E34" s="28"/>
      <c r="F34"/>
      <c r="G34"/>
      <c r="I34" s="33">
        <f>SUM(I23:I33)</f>
        <v>0</v>
      </c>
      <c r="K34" t="s">
        <v>372</v>
      </c>
      <c r="N34" s="50" t="s">
        <v>518</v>
      </c>
    </row>
    <row r="35" spans="1:14" x14ac:dyDescent="0.2">
      <c r="A35" s="47" t="s">
        <v>381</v>
      </c>
      <c r="B35" s="28" t="s">
        <v>374</v>
      </c>
      <c r="C35" s="28"/>
      <c r="D35" s="28" t="s">
        <v>375</v>
      </c>
      <c r="E35" s="28"/>
      <c r="F35"/>
      <c r="G35"/>
      <c r="I35" s="33"/>
      <c r="K35" t="s">
        <v>376</v>
      </c>
    </row>
    <row r="36" spans="1:14" x14ac:dyDescent="0.2">
      <c r="A36" s="47" t="s">
        <v>388</v>
      </c>
      <c r="B36" s="28" t="s">
        <v>378</v>
      </c>
      <c r="C36" s="28"/>
      <c r="D36" s="28" t="s">
        <v>379</v>
      </c>
      <c r="E36" s="28"/>
      <c r="F36"/>
      <c r="G36"/>
      <c r="I36" s="33"/>
      <c r="K36" t="s">
        <v>380</v>
      </c>
    </row>
    <row r="37" spans="1:14" x14ac:dyDescent="0.2">
      <c r="A37" s="47" t="s">
        <v>390</v>
      </c>
      <c r="B37" s="28" t="s">
        <v>382</v>
      </c>
      <c r="C37" s="28"/>
      <c r="D37" s="28" t="s">
        <v>383</v>
      </c>
      <c r="E37" s="28"/>
      <c r="F37"/>
      <c r="G37"/>
      <c r="I37" s="35"/>
      <c r="K37" t="s">
        <v>384</v>
      </c>
    </row>
    <row r="38" spans="1:14" x14ac:dyDescent="0.2">
      <c r="B38" s="37" t="s">
        <v>385</v>
      </c>
      <c r="C38" s="28"/>
      <c r="D38" s="28"/>
      <c r="E38" s="28"/>
      <c r="F38"/>
      <c r="G38"/>
      <c r="I38" s="33">
        <f>SUM(I35:I37)</f>
        <v>0</v>
      </c>
    </row>
    <row r="39" spans="1:14" x14ac:dyDescent="0.2">
      <c r="B39" s="28"/>
      <c r="C39" s="28"/>
      <c r="D39" s="28"/>
      <c r="E39" s="28"/>
      <c r="F39"/>
      <c r="G39"/>
      <c r="I39" s="33"/>
    </row>
    <row r="40" spans="1:14" x14ac:dyDescent="0.2">
      <c r="A40" s="47"/>
      <c r="B40" s="28"/>
      <c r="C40" s="28" t="s">
        <v>386</v>
      </c>
      <c r="D40" s="28"/>
      <c r="E40" s="28"/>
      <c r="F40"/>
      <c r="G40"/>
      <c r="I40" s="35">
        <f>+I34+I38</f>
        <v>0</v>
      </c>
    </row>
    <row r="41" spans="1:14" x14ac:dyDescent="0.2">
      <c r="A41" s="47"/>
      <c r="B41" s="28"/>
      <c r="C41" s="28"/>
      <c r="D41" s="28"/>
      <c r="E41" s="28"/>
      <c r="F41"/>
      <c r="G41"/>
      <c r="I41" s="33"/>
    </row>
    <row r="42" spans="1:14" x14ac:dyDescent="0.2">
      <c r="A42" s="48"/>
      <c r="B42" s="28"/>
      <c r="C42" s="28" t="s">
        <v>387</v>
      </c>
      <c r="D42" s="28"/>
      <c r="E42" s="28"/>
      <c r="F42"/>
      <c r="G42"/>
      <c r="I42" s="35">
        <f>+I20-I40</f>
        <v>0</v>
      </c>
    </row>
    <row r="43" spans="1:14" x14ac:dyDescent="0.2">
      <c r="B43" s="28"/>
      <c r="C43" s="28"/>
      <c r="D43" s="28"/>
      <c r="E43" s="28"/>
      <c r="F43"/>
      <c r="G43"/>
      <c r="I43" s="33"/>
    </row>
    <row r="44" spans="1:14" x14ac:dyDescent="0.2">
      <c r="B44" s="28" t="s">
        <v>325</v>
      </c>
      <c r="C44" s="28" t="s">
        <v>389</v>
      </c>
      <c r="D44" s="28"/>
      <c r="E44" s="28"/>
      <c r="F44"/>
      <c r="G44"/>
      <c r="I44" s="33"/>
    </row>
    <row r="45" spans="1:14" x14ac:dyDescent="0.2">
      <c r="A45" s="47" t="s">
        <v>392</v>
      </c>
      <c r="B45" s="28" t="s">
        <v>532</v>
      </c>
      <c r="C45" s="28"/>
      <c r="D45" s="28" t="s">
        <v>391</v>
      </c>
      <c r="E45" s="28"/>
      <c r="F45"/>
      <c r="G45"/>
      <c r="I45" s="33"/>
      <c r="K45" t="s">
        <v>469</v>
      </c>
    </row>
    <row r="46" spans="1:14" x14ac:dyDescent="0.2">
      <c r="A46" s="47" t="s">
        <v>394</v>
      </c>
      <c r="B46" s="28" t="s">
        <v>533</v>
      </c>
      <c r="C46" s="28"/>
      <c r="D46" s="28" t="s">
        <v>393</v>
      </c>
      <c r="E46" s="28"/>
      <c r="F46"/>
      <c r="G46"/>
      <c r="I46" s="33"/>
      <c r="K46" t="s">
        <v>470</v>
      </c>
    </row>
    <row r="47" spans="1:14" x14ac:dyDescent="0.2">
      <c r="A47" s="47" t="s">
        <v>396</v>
      </c>
      <c r="B47" s="28" t="s">
        <v>534</v>
      </c>
      <c r="C47" s="28"/>
      <c r="D47" s="28" t="s">
        <v>395</v>
      </c>
      <c r="E47" s="28"/>
      <c r="F47"/>
      <c r="G47"/>
      <c r="I47" s="33"/>
      <c r="K47" t="s">
        <v>471</v>
      </c>
    </row>
    <row r="48" spans="1:14" x14ac:dyDescent="0.2">
      <c r="A48" s="47" t="s">
        <v>398</v>
      </c>
      <c r="B48" s="28" t="s">
        <v>532</v>
      </c>
      <c r="C48" s="28"/>
      <c r="D48" s="28" t="s">
        <v>477</v>
      </c>
      <c r="E48" s="28"/>
      <c r="F48"/>
      <c r="G48"/>
      <c r="I48" s="33"/>
      <c r="K48" t="s">
        <v>469</v>
      </c>
    </row>
    <row r="49" spans="1:11" x14ac:dyDescent="0.2">
      <c r="A49" s="47" t="s">
        <v>400</v>
      </c>
      <c r="B49" s="28" t="s">
        <v>535</v>
      </c>
      <c r="C49" s="28"/>
      <c r="D49" s="28" t="s">
        <v>397</v>
      </c>
      <c r="E49" s="28"/>
      <c r="F49"/>
      <c r="G49"/>
      <c r="I49" s="33"/>
      <c r="K49" t="s">
        <v>472</v>
      </c>
    </row>
    <row r="50" spans="1:11" x14ac:dyDescent="0.2">
      <c r="A50" s="47" t="s">
        <v>402</v>
      </c>
      <c r="B50" s="28" t="s">
        <v>536</v>
      </c>
      <c r="C50" s="28"/>
      <c r="D50" s="28" t="s">
        <v>399</v>
      </c>
      <c r="E50" s="28"/>
      <c r="F50"/>
      <c r="G50"/>
      <c r="I50" s="33"/>
      <c r="K50" t="s">
        <v>473</v>
      </c>
    </row>
    <row r="51" spans="1:11" x14ac:dyDescent="0.2">
      <c r="A51" s="47" t="s">
        <v>406</v>
      </c>
      <c r="B51" s="28" t="s">
        <v>537</v>
      </c>
      <c r="C51" s="28"/>
      <c r="D51" s="28" t="s">
        <v>401</v>
      </c>
      <c r="E51" s="28"/>
      <c r="F51"/>
      <c r="G51"/>
      <c r="I51" s="33"/>
      <c r="K51" t="s">
        <v>474</v>
      </c>
    </row>
    <row r="52" spans="1:11" x14ac:dyDescent="0.2">
      <c r="A52" s="47" t="s">
        <v>411</v>
      </c>
      <c r="B52" s="28" t="s">
        <v>403</v>
      </c>
      <c r="C52" s="28"/>
      <c r="D52" s="28" t="s">
        <v>404</v>
      </c>
      <c r="E52" s="28"/>
      <c r="F52"/>
      <c r="G52"/>
      <c r="I52" s="33"/>
      <c r="K52" t="s">
        <v>405</v>
      </c>
    </row>
    <row r="53" spans="1:11" x14ac:dyDescent="0.2">
      <c r="A53" s="47" t="s">
        <v>413</v>
      </c>
      <c r="B53" s="28" t="s">
        <v>488</v>
      </c>
      <c r="C53" s="28"/>
      <c r="D53" s="28" t="s">
        <v>407</v>
      </c>
      <c r="E53" s="28"/>
      <c r="F53"/>
      <c r="G53"/>
      <c r="I53" s="35"/>
      <c r="K53" t="s">
        <v>408</v>
      </c>
    </row>
    <row r="54" spans="1:11" x14ac:dyDescent="0.2">
      <c r="B54" s="28"/>
      <c r="C54" s="28"/>
      <c r="D54" s="28"/>
      <c r="E54" s="28"/>
      <c r="F54"/>
      <c r="G54"/>
      <c r="I54" s="33"/>
    </row>
    <row r="55" spans="1:11" x14ac:dyDescent="0.2">
      <c r="B55" s="28"/>
      <c r="C55" s="28" t="s">
        <v>409</v>
      </c>
      <c r="D55" s="28"/>
      <c r="E55" s="28"/>
      <c r="F55"/>
      <c r="G55"/>
      <c r="I55" s="35">
        <f>SUM(I45:I53)</f>
        <v>0</v>
      </c>
    </row>
    <row r="56" spans="1:11" x14ac:dyDescent="0.2">
      <c r="A56" s="48"/>
      <c r="B56" s="28"/>
      <c r="C56" s="28"/>
      <c r="D56" s="28"/>
      <c r="E56" s="28"/>
      <c r="F56"/>
      <c r="G56"/>
      <c r="I56" s="33"/>
    </row>
    <row r="57" spans="1:11" x14ac:dyDescent="0.2">
      <c r="B57" s="34"/>
      <c r="C57" s="34" t="s">
        <v>410</v>
      </c>
      <c r="D57" s="34"/>
      <c r="E57" s="34"/>
      <c r="F57"/>
      <c r="G57"/>
      <c r="I57" s="33">
        <f>+I42+I55</f>
        <v>0</v>
      </c>
    </row>
    <row r="58" spans="1:11" x14ac:dyDescent="0.2">
      <c r="B58" s="34"/>
      <c r="C58" s="34"/>
      <c r="D58" s="34"/>
      <c r="E58" s="34"/>
      <c r="F58"/>
      <c r="G58"/>
      <c r="I58" s="33"/>
    </row>
    <row r="59" spans="1:11" x14ac:dyDescent="0.2">
      <c r="A59" s="47" t="s">
        <v>421</v>
      </c>
      <c r="B59" s="28" t="s">
        <v>489</v>
      </c>
      <c r="C59" s="28"/>
      <c r="D59" s="28" t="s">
        <v>412</v>
      </c>
      <c r="E59" s="28"/>
      <c r="F59"/>
      <c r="G59"/>
      <c r="I59" s="33"/>
      <c r="K59" t="s">
        <v>541</v>
      </c>
    </row>
    <row r="60" spans="1:11" x14ac:dyDescent="0.2">
      <c r="A60" s="47" t="s">
        <v>424</v>
      </c>
      <c r="B60" s="34" t="s">
        <v>490</v>
      </c>
      <c r="C60" s="28"/>
      <c r="D60" s="28" t="s">
        <v>546</v>
      </c>
      <c r="E60" s="28"/>
      <c r="F60"/>
      <c r="G60"/>
      <c r="I60" s="35"/>
      <c r="K60" t="s">
        <v>539</v>
      </c>
    </row>
    <row r="61" spans="1:11" x14ac:dyDescent="0.2">
      <c r="B61" s="28"/>
      <c r="C61" s="28"/>
      <c r="D61" s="28"/>
      <c r="E61" s="28"/>
      <c r="F61"/>
      <c r="G61"/>
      <c r="I61" s="33"/>
    </row>
    <row r="62" spans="1:11" x14ac:dyDescent="0.2">
      <c r="B62" s="28"/>
      <c r="C62" s="28" t="s">
        <v>414</v>
      </c>
      <c r="D62" s="28"/>
      <c r="E62" s="28"/>
      <c r="F62"/>
      <c r="G62"/>
      <c r="I62" s="33">
        <f>SUM(I57:I60)</f>
        <v>0</v>
      </c>
    </row>
    <row r="63" spans="1:11" x14ac:dyDescent="0.2">
      <c r="A63" s="47"/>
      <c r="B63" s="28"/>
      <c r="C63" s="28"/>
      <c r="D63" s="28"/>
      <c r="E63" s="28"/>
      <c r="F63"/>
      <c r="G63"/>
      <c r="I63" s="33"/>
    </row>
    <row r="64" spans="1:11" ht="15" x14ac:dyDescent="0.25">
      <c r="A64" s="47"/>
      <c r="B64" s="34"/>
      <c r="C64" s="34" t="s">
        <v>415</v>
      </c>
      <c r="D64" s="34"/>
      <c r="E64" s="34"/>
      <c r="F64"/>
      <c r="G64"/>
      <c r="I64" s="35"/>
      <c r="K64" s="49" t="s">
        <v>519</v>
      </c>
    </row>
    <row r="65" spans="1:11" x14ac:dyDescent="0.2">
      <c r="A65" s="47"/>
      <c r="B65" s="28"/>
      <c r="C65" s="28"/>
      <c r="D65" s="28"/>
      <c r="E65" s="28"/>
      <c r="F65"/>
      <c r="G65"/>
      <c r="I65" s="33"/>
    </row>
    <row r="66" spans="1:11" ht="13.5" thickBot="1" x14ac:dyDescent="0.25">
      <c r="A66" s="48"/>
      <c r="B66" s="28"/>
      <c r="C66" s="28" t="s">
        <v>416</v>
      </c>
      <c r="D66" s="28"/>
      <c r="E66" s="28"/>
      <c r="F66"/>
      <c r="G66"/>
      <c r="I66" s="38">
        <f>+I62+I64</f>
        <v>0</v>
      </c>
    </row>
    <row r="67" spans="1:11" ht="13.5" thickTop="1" x14ac:dyDescent="0.2">
      <c r="A67" s="48"/>
      <c r="B67" s="28"/>
      <c r="C67" s="28"/>
      <c r="D67" s="28"/>
      <c r="E67" s="28"/>
      <c r="F67"/>
      <c r="G67"/>
      <c r="I67" s="33"/>
    </row>
    <row r="68" spans="1:11" x14ac:dyDescent="0.2">
      <c r="A68" s="47"/>
      <c r="B68" s="28"/>
      <c r="C68" s="28" t="s">
        <v>417</v>
      </c>
      <c r="D68" s="28"/>
      <c r="E68" s="28"/>
      <c r="F68"/>
      <c r="G68"/>
      <c r="I68" s="33"/>
    </row>
    <row r="69" spans="1:11" x14ac:dyDescent="0.2">
      <c r="B69" s="28" t="s">
        <v>418</v>
      </c>
      <c r="C69" s="28" t="s">
        <v>419</v>
      </c>
      <c r="D69" s="28"/>
      <c r="E69" s="28"/>
      <c r="F69"/>
      <c r="G69"/>
      <c r="I69" s="33"/>
    </row>
    <row r="70" spans="1:11" x14ac:dyDescent="0.2">
      <c r="B70" s="28"/>
      <c r="C70" s="28" t="s">
        <v>420</v>
      </c>
      <c r="D70" s="28"/>
      <c r="E70" s="28"/>
      <c r="F70"/>
      <c r="G70"/>
      <c r="I70" s="33"/>
    </row>
    <row r="71" spans="1:11" x14ac:dyDescent="0.2">
      <c r="A71" s="47" t="s">
        <v>427</v>
      </c>
      <c r="B71" s="28" t="s">
        <v>46</v>
      </c>
      <c r="C71" s="28"/>
      <c r="D71" s="28" t="s">
        <v>422</v>
      </c>
      <c r="E71" s="28"/>
      <c r="F71"/>
      <c r="G71"/>
      <c r="I71" s="33"/>
      <c r="K71" t="s">
        <v>423</v>
      </c>
    </row>
    <row r="72" spans="1:11" x14ac:dyDescent="0.2">
      <c r="A72" s="47" t="s">
        <v>431</v>
      </c>
      <c r="B72" s="28" t="s">
        <v>20</v>
      </c>
      <c r="C72" s="28"/>
      <c r="D72" s="28" t="s">
        <v>425</v>
      </c>
      <c r="E72" s="28"/>
      <c r="F72"/>
      <c r="G72"/>
      <c r="I72" s="33"/>
      <c r="K72" t="s">
        <v>426</v>
      </c>
    </row>
    <row r="73" spans="1:11" x14ac:dyDescent="0.2">
      <c r="A73" s="47" t="s">
        <v>435</v>
      </c>
      <c r="B73" s="28" t="s">
        <v>428</v>
      </c>
      <c r="C73" s="28"/>
      <c r="D73" s="28" t="s">
        <v>429</v>
      </c>
      <c r="E73" s="28"/>
      <c r="F73"/>
      <c r="G73"/>
      <c r="I73" s="33"/>
      <c r="K73" t="s">
        <v>430</v>
      </c>
    </row>
    <row r="74" spans="1:11" x14ac:dyDescent="0.2">
      <c r="A74" s="47" t="s">
        <v>439</v>
      </c>
      <c r="B74" s="28" t="s">
        <v>432</v>
      </c>
      <c r="C74" s="28"/>
      <c r="D74" s="28" t="s">
        <v>433</v>
      </c>
      <c r="E74" s="28"/>
      <c r="F74"/>
      <c r="G74"/>
      <c r="I74" s="33"/>
      <c r="K74" t="s">
        <v>434</v>
      </c>
    </row>
    <row r="75" spans="1:11" x14ac:dyDescent="0.2">
      <c r="A75" s="47" t="s">
        <v>443</v>
      </c>
      <c r="B75" s="28" t="s">
        <v>500</v>
      </c>
      <c r="C75" s="28"/>
      <c r="D75" s="28" t="s">
        <v>502</v>
      </c>
      <c r="E75" s="28"/>
      <c r="F75"/>
      <c r="G75"/>
      <c r="I75" s="33"/>
      <c r="K75" t="s">
        <v>503</v>
      </c>
    </row>
    <row r="76" spans="1:11" x14ac:dyDescent="0.2">
      <c r="A76" s="47" t="s">
        <v>449</v>
      </c>
      <c r="B76" s="28" t="s">
        <v>436</v>
      </c>
      <c r="C76" s="28"/>
      <c r="D76" s="28" t="s">
        <v>437</v>
      </c>
      <c r="E76" s="28"/>
      <c r="F76"/>
      <c r="G76"/>
      <c r="I76" s="33"/>
      <c r="K76" t="s">
        <v>438</v>
      </c>
    </row>
    <row r="77" spans="1:11" x14ac:dyDescent="0.2">
      <c r="A77" s="47" t="s">
        <v>451</v>
      </c>
      <c r="B77" s="28" t="s">
        <v>440</v>
      </c>
      <c r="C77" s="28"/>
      <c r="D77" s="28" t="s">
        <v>441</v>
      </c>
      <c r="E77" s="28"/>
      <c r="F77"/>
      <c r="G77"/>
      <c r="I77" s="33"/>
      <c r="K77" t="s">
        <v>442</v>
      </c>
    </row>
    <row r="78" spans="1:11" x14ac:dyDescent="0.2">
      <c r="A78" s="47" t="s">
        <v>453</v>
      </c>
      <c r="B78" s="28" t="s">
        <v>222</v>
      </c>
      <c r="C78" s="28"/>
      <c r="D78" s="28" t="s">
        <v>50</v>
      </c>
      <c r="E78" s="28"/>
      <c r="F78"/>
      <c r="G78"/>
      <c r="I78" s="33"/>
      <c r="K78" t="s">
        <v>444</v>
      </c>
    </row>
    <row r="79" spans="1:11" x14ac:dyDescent="0.2">
      <c r="B79" s="28"/>
      <c r="C79" s="28" t="s">
        <v>445</v>
      </c>
      <c r="D79" s="28"/>
      <c r="E79" s="28"/>
      <c r="F79"/>
      <c r="G79"/>
      <c r="I79" s="39">
        <f>SUM(I71:I78)</f>
        <v>0</v>
      </c>
    </row>
    <row r="80" spans="1:11" x14ac:dyDescent="0.2">
      <c r="B80" s="28"/>
      <c r="C80" s="28"/>
      <c r="D80" s="28"/>
      <c r="E80" s="28"/>
      <c r="F80"/>
      <c r="G80"/>
      <c r="I80" s="33"/>
    </row>
    <row r="81" spans="1:11" ht="15.75" thickBot="1" x14ac:dyDescent="0.3">
      <c r="A81" s="48"/>
      <c r="B81" s="28"/>
      <c r="C81" s="28" t="s">
        <v>446</v>
      </c>
      <c r="D81" s="28"/>
      <c r="E81" s="28"/>
      <c r="F81"/>
      <c r="G81"/>
      <c r="I81" s="38">
        <f>+I79</f>
        <v>0</v>
      </c>
      <c r="K81" s="49" t="s">
        <v>520</v>
      </c>
    </row>
    <row r="82" spans="1:11" ht="13.5" thickTop="1" x14ac:dyDescent="0.2">
      <c r="A82" s="47"/>
      <c r="B82" s="28"/>
      <c r="C82" s="28"/>
      <c r="D82" s="28"/>
      <c r="E82" s="28"/>
      <c r="F82"/>
      <c r="G82"/>
      <c r="I82" s="33"/>
    </row>
    <row r="83" spans="1:11" x14ac:dyDescent="0.2">
      <c r="B83" s="28"/>
      <c r="C83" s="28" t="s">
        <v>447</v>
      </c>
      <c r="D83" s="28"/>
      <c r="E83" s="28"/>
      <c r="F83"/>
      <c r="G83"/>
      <c r="I83" s="33"/>
    </row>
    <row r="84" spans="1:11" x14ac:dyDescent="0.2">
      <c r="B84" s="28"/>
      <c r="C84" s="28" t="s">
        <v>448</v>
      </c>
      <c r="D84" s="28"/>
      <c r="E84" s="28"/>
      <c r="F84"/>
      <c r="G84"/>
      <c r="I84" s="33"/>
    </row>
    <row r="85" spans="1:11" x14ac:dyDescent="0.2">
      <c r="A85" s="47" t="s">
        <v>457</v>
      </c>
      <c r="B85" s="28" t="s">
        <v>18</v>
      </c>
      <c r="C85" s="28"/>
      <c r="D85" s="28" t="s">
        <v>17</v>
      </c>
      <c r="E85" s="28"/>
      <c r="F85"/>
      <c r="G85"/>
      <c r="I85" s="33"/>
      <c r="K85" t="s">
        <v>450</v>
      </c>
    </row>
    <row r="86" spans="1:11" x14ac:dyDescent="0.2">
      <c r="A86" s="47" t="s">
        <v>460</v>
      </c>
      <c r="B86" s="28" t="s">
        <v>22</v>
      </c>
      <c r="C86" s="28"/>
      <c r="D86" s="28" t="s">
        <v>45</v>
      </c>
      <c r="E86" s="28"/>
      <c r="F86"/>
      <c r="G86"/>
      <c r="I86" s="33"/>
      <c r="K86" t="s">
        <v>452</v>
      </c>
    </row>
    <row r="87" spans="1:11" x14ac:dyDescent="0.2">
      <c r="A87" s="47" t="s">
        <v>464</v>
      </c>
      <c r="B87" s="28" t="s">
        <v>454</v>
      </c>
      <c r="C87" s="28"/>
      <c r="D87" s="28" t="s">
        <v>455</v>
      </c>
      <c r="E87" s="28"/>
      <c r="F87"/>
      <c r="G87"/>
      <c r="I87" s="33"/>
      <c r="K87" t="s">
        <v>456</v>
      </c>
    </row>
    <row r="88" spans="1:11" x14ac:dyDescent="0.2">
      <c r="A88" s="47" t="s">
        <v>494</v>
      </c>
      <c r="B88" s="28" t="s">
        <v>39</v>
      </c>
      <c r="C88" s="28"/>
      <c r="D88" s="28" t="s">
        <v>458</v>
      </c>
      <c r="E88" s="28"/>
      <c r="F88"/>
      <c r="G88"/>
      <c r="I88" s="33"/>
      <c r="K88" t="s">
        <v>459</v>
      </c>
    </row>
    <row r="89" spans="1:11" x14ac:dyDescent="0.2">
      <c r="A89" s="47" t="s">
        <v>501</v>
      </c>
      <c r="B89" s="28" t="s">
        <v>43</v>
      </c>
      <c r="C89" s="28"/>
      <c r="D89" s="28" t="s">
        <v>42</v>
      </c>
      <c r="E89" s="28"/>
      <c r="F89"/>
      <c r="G89"/>
      <c r="I89" s="33"/>
      <c r="K89" t="s">
        <v>461</v>
      </c>
    </row>
    <row r="90" spans="1:11" x14ac:dyDescent="0.2">
      <c r="B90" s="28"/>
      <c r="C90" s="28" t="s">
        <v>462</v>
      </c>
      <c r="D90" s="28"/>
      <c r="E90" s="28"/>
      <c r="F90"/>
      <c r="G90"/>
      <c r="I90" s="39">
        <f>SUM(I85:I89)</f>
        <v>0</v>
      </c>
    </row>
    <row r="91" spans="1:11" x14ac:dyDescent="0.2">
      <c r="A91" s="47"/>
      <c r="B91" s="28"/>
      <c r="C91" s="28"/>
      <c r="D91" s="28"/>
      <c r="E91" s="28"/>
      <c r="F91"/>
      <c r="G91"/>
      <c r="I91" s="33"/>
    </row>
    <row r="92" spans="1:11" ht="15" x14ac:dyDescent="0.25">
      <c r="A92" s="48"/>
      <c r="B92" s="40"/>
      <c r="C92" s="41" t="s">
        <v>463</v>
      </c>
      <c r="D92" s="41"/>
      <c r="E92" s="41"/>
      <c r="F92" s="42"/>
      <c r="G92" s="42"/>
      <c r="H92" s="42"/>
      <c r="I92" s="43"/>
      <c r="K92" s="44" t="s">
        <v>664</v>
      </c>
    </row>
    <row r="93" spans="1:11" ht="15" x14ac:dyDescent="0.25">
      <c r="A93" s="47" t="s">
        <v>660</v>
      </c>
      <c r="B93" s="45">
        <v>6760</v>
      </c>
      <c r="C93" s="41"/>
      <c r="D93" s="41" t="s">
        <v>292</v>
      </c>
      <c r="E93" s="41"/>
      <c r="F93" s="42"/>
      <c r="G93" s="42"/>
      <c r="H93" s="42"/>
      <c r="I93" s="43"/>
      <c r="K93" s="44" t="s">
        <v>665</v>
      </c>
    </row>
    <row r="94" spans="1:11" ht="15" x14ac:dyDescent="0.25">
      <c r="B94" s="41"/>
      <c r="C94" s="41" t="s">
        <v>465</v>
      </c>
      <c r="D94" s="41"/>
      <c r="E94" s="41"/>
      <c r="F94" s="42"/>
      <c r="G94" s="42"/>
      <c r="H94" s="42"/>
      <c r="I94" s="46">
        <f>SUM(I93:I93)</f>
        <v>0</v>
      </c>
      <c r="K94" s="44" t="s">
        <v>661</v>
      </c>
    </row>
    <row r="95" spans="1:11" ht="15" x14ac:dyDescent="0.25">
      <c r="A95" s="47"/>
      <c r="B95" s="28"/>
      <c r="C95" s="28"/>
      <c r="D95" s="28"/>
      <c r="E95" s="28"/>
      <c r="F95"/>
      <c r="G95"/>
      <c r="I95" s="33"/>
      <c r="K95" s="44" t="s">
        <v>662</v>
      </c>
    </row>
    <row r="96" spans="1:11" ht="15.75" thickBot="1" x14ac:dyDescent="0.3">
      <c r="B96" s="28"/>
      <c r="C96" s="28" t="s">
        <v>466</v>
      </c>
      <c r="D96" s="28"/>
      <c r="E96" s="28"/>
      <c r="F96"/>
      <c r="G96"/>
      <c r="I96" s="38">
        <f>I90+I94</f>
        <v>0</v>
      </c>
      <c r="K96" s="44" t="s">
        <v>666</v>
      </c>
    </row>
    <row r="97" spans="2:11" ht="15.75" thickTop="1" x14ac:dyDescent="0.25">
      <c r="B97" s="28"/>
      <c r="C97" s="28"/>
      <c r="D97" s="28"/>
      <c r="E97" s="28"/>
      <c r="F97"/>
      <c r="G97"/>
      <c r="I97" s="33"/>
      <c r="K97" s="44" t="s">
        <v>663</v>
      </c>
    </row>
    <row r="98" spans="2:11" x14ac:dyDescent="0.2">
      <c r="B98" s="28"/>
      <c r="C98" s="28"/>
      <c r="D98" s="28"/>
      <c r="E98" s="28"/>
      <c r="F98"/>
      <c r="G98"/>
      <c r="I98" s="29">
        <f>+I81-I96</f>
        <v>0</v>
      </c>
    </row>
  </sheetData>
  <mergeCells count="1">
    <mergeCell ref="C2:G2"/>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3:B55"/>
  <sheetViews>
    <sheetView topLeftCell="A22" workbookViewId="0">
      <selection activeCell="H11" sqref="H11"/>
    </sheetView>
  </sheetViews>
  <sheetFormatPr defaultRowHeight="12.75" x14ac:dyDescent="0.2"/>
  <cols>
    <col min="1" max="1" width="68.7109375" bestFit="1" customWidth="1"/>
  </cols>
  <sheetData>
    <row r="3" spans="1:2" ht="25.5" x14ac:dyDescent="0.2">
      <c r="A3" s="2" t="s">
        <v>634</v>
      </c>
      <c r="B3" s="67" t="s">
        <v>632</v>
      </c>
    </row>
    <row r="4" spans="1:2" x14ac:dyDescent="0.2">
      <c r="A4" s="3" t="s">
        <v>656</v>
      </c>
      <c r="B4" s="67"/>
    </row>
    <row r="5" spans="1:2" x14ac:dyDescent="0.2">
      <c r="A5" s="134" t="s">
        <v>614</v>
      </c>
      <c r="B5" s="134" t="s">
        <v>873</v>
      </c>
    </row>
    <row r="6" spans="1:2" x14ac:dyDescent="0.2">
      <c r="A6" t="s">
        <v>1018</v>
      </c>
      <c r="B6" s="134" t="s">
        <v>874</v>
      </c>
    </row>
    <row r="7" spans="1:2" x14ac:dyDescent="0.2">
      <c r="A7" s="134" t="s">
        <v>875</v>
      </c>
      <c r="B7" s="134" t="s">
        <v>876</v>
      </c>
    </row>
    <row r="8" spans="1:2" x14ac:dyDescent="0.2">
      <c r="A8" s="134" t="s">
        <v>831</v>
      </c>
      <c r="B8" s="134" t="s">
        <v>877</v>
      </c>
    </row>
    <row r="9" spans="1:2" x14ac:dyDescent="0.2">
      <c r="A9" s="134" t="s">
        <v>626</v>
      </c>
      <c r="B9" s="134" t="s">
        <v>878</v>
      </c>
    </row>
    <row r="10" spans="1:2" x14ac:dyDescent="0.2">
      <c r="A10" s="134" t="s">
        <v>879</v>
      </c>
      <c r="B10" s="134" t="s">
        <v>880</v>
      </c>
    </row>
    <row r="11" spans="1:2" x14ac:dyDescent="0.2">
      <c r="A11" s="134" t="s">
        <v>881</v>
      </c>
      <c r="B11" s="134" t="s">
        <v>882</v>
      </c>
    </row>
    <row r="12" spans="1:2" x14ac:dyDescent="0.2">
      <c r="A12" s="134" t="s">
        <v>838</v>
      </c>
      <c r="B12" s="134" t="s">
        <v>883</v>
      </c>
    </row>
    <row r="13" spans="1:2" x14ac:dyDescent="0.2">
      <c r="A13" s="134" t="s">
        <v>884</v>
      </c>
      <c r="B13" s="134" t="s">
        <v>885</v>
      </c>
    </row>
    <row r="14" spans="1:2" x14ac:dyDescent="0.2">
      <c r="A14" s="134" t="s">
        <v>886</v>
      </c>
      <c r="B14" s="134" t="s">
        <v>887</v>
      </c>
    </row>
    <row r="15" spans="1:2" x14ac:dyDescent="0.2">
      <c r="A15" s="134" t="s">
        <v>803</v>
      </c>
      <c r="B15" s="134" t="s">
        <v>888</v>
      </c>
    </row>
    <row r="16" spans="1:2" x14ac:dyDescent="0.2">
      <c r="A16" s="134" t="s">
        <v>618</v>
      </c>
      <c r="B16" s="134" t="s">
        <v>889</v>
      </c>
    </row>
    <row r="17" spans="1:2" x14ac:dyDescent="0.2">
      <c r="A17" s="134" t="s">
        <v>613</v>
      </c>
      <c r="B17" s="134" t="s">
        <v>890</v>
      </c>
    </row>
    <row r="18" spans="1:2" x14ac:dyDescent="0.2">
      <c r="A18" s="134" t="s">
        <v>635</v>
      </c>
      <c r="B18" s="134" t="s">
        <v>891</v>
      </c>
    </row>
    <row r="19" spans="1:2" x14ac:dyDescent="0.2">
      <c r="A19" s="134" t="s">
        <v>832</v>
      </c>
      <c r="B19" s="134" t="s">
        <v>892</v>
      </c>
    </row>
    <row r="20" spans="1:2" x14ac:dyDescent="0.2">
      <c r="A20" s="134" t="s">
        <v>782</v>
      </c>
      <c r="B20" s="134" t="s">
        <v>893</v>
      </c>
    </row>
    <row r="21" spans="1:2" x14ac:dyDescent="0.2">
      <c r="A21" s="134" t="s">
        <v>894</v>
      </c>
      <c r="B21" s="134" t="s">
        <v>895</v>
      </c>
    </row>
    <row r="22" spans="1:2" x14ac:dyDescent="0.2">
      <c r="A22" s="134" t="s">
        <v>628</v>
      </c>
      <c r="B22" s="134" t="s">
        <v>896</v>
      </c>
    </row>
    <row r="23" spans="1:2" x14ac:dyDescent="0.2">
      <c r="A23" s="134" t="s">
        <v>897</v>
      </c>
      <c r="B23" s="134" t="s">
        <v>898</v>
      </c>
    </row>
    <row r="24" spans="1:2" x14ac:dyDescent="0.2">
      <c r="A24" s="134" t="s">
        <v>899</v>
      </c>
      <c r="B24" s="134" t="s">
        <v>900</v>
      </c>
    </row>
    <row r="25" spans="1:2" x14ac:dyDescent="0.2">
      <c r="A25" s="134" t="s">
        <v>779</v>
      </c>
      <c r="B25" s="134" t="s">
        <v>901</v>
      </c>
    </row>
    <row r="26" spans="1:2" x14ac:dyDescent="0.2">
      <c r="A26" s="134" t="s">
        <v>836</v>
      </c>
      <c r="B26" s="134" t="s">
        <v>902</v>
      </c>
    </row>
    <row r="27" spans="1:2" x14ac:dyDescent="0.2">
      <c r="A27" s="134" t="s">
        <v>903</v>
      </c>
      <c r="B27" s="134" t="s">
        <v>904</v>
      </c>
    </row>
    <row r="28" spans="1:2" x14ac:dyDescent="0.2">
      <c r="A28" s="134" t="s">
        <v>778</v>
      </c>
      <c r="B28" s="134" t="s">
        <v>905</v>
      </c>
    </row>
    <row r="29" spans="1:2" x14ac:dyDescent="0.2">
      <c r="A29" s="134" t="s">
        <v>608</v>
      </c>
      <c r="B29" s="134" t="s">
        <v>906</v>
      </c>
    </row>
    <row r="30" spans="1:2" x14ac:dyDescent="0.2">
      <c r="A30" s="134" t="s">
        <v>954</v>
      </c>
      <c r="B30" s="134" t="s">
        <v>953</v>
      </c>
    </row>
    <row r="31" spans="1:2" x14ac:dyDescent="0.2">
      <c r="A31" s="134" t="s">
        <v>777</v>
      </c>
      <c r="B31" s="134" t="s">
        <v>907</v>
      </c>
    </row>
    <row r="32" spans="1:2" x14ac:dyDescent="0.2">
      <c r="A32" s="134" t="s">
        <v>908</v>
      </c>
      <c r="B32" s="134" t="s">
        <v>909</v>
      </c>
    </row>
    <row r="33" spans="1:2" x14ac:dyDescent="0.2">
      <c r="A33" s="134" t="s">
        <v>609</v>
      </c>
      <c r="B33" s="134" t="s">
        <v>910</v>
      </c>
    </row>
    <row r="34" spans="1:2" x14ac:dyDescent="0.2">
      <c r="A34" s="134" t="s">
        <v>802</v>
      </c>
      <c r="B34" s="134" t="s">
        <v>911</v>
      </c>
    </row>
    <row r="35" spans="1:2" x14ac:dyDescent="0.2">
      <c r="A35" s="134" t="s">
        <v>612</v>
      </c>
      <c r="B35" s="134" t="s">
        <v>912</v>
      </c>
    </row>
    <row r="36" spans="1:2" x14ac:dyDescent="0.2">
      <c r="A36" s="134" t="s">
        <v>610</v>
      </c>
      <c r="B36" s="134" t="s">
        <v>913</v>
      </c>
    </row>
    <row r="37" spans="1:2" x14ac:dyDescent="0.2">
      <c r="A37" s="134" t="s">
        <v>783</v>
      </c>
      <c r="B37" s="134" t="s">
        <v>914</v>
      </c>
    </row>
    <row r="38" spans="1:2" x14ac:dyDescent="0.2">
      <c r="A38" t="s">
        <v>1017</v>
      </c>
      <c r="B38" s="134" t="s">
        <v>915</v>
      </c>
    </row>
    <row r="39" spans="1:2" x14ac:dyDescent="0.2">
      <c r="A39" s="134" t="s">
        <v>840</v>
      </c>
      <c r="B39" s="134" t="s">
        <v>916</v>
      </c>
    </row>
    <row r="40" spans="1:2" x14ac:dyDescent="0.2">
      <c r="A40" s="134" t="s">
        <v>617</v>
      </c>
      <c r="B40" s="134" t="s">
        <v>917</v>
      </c>
    </row>
    <row r="41" spans="1:2" x14ac:dyDescent="0.2">
      <c r="A41" s="134" t="s">
        <v>918</v>
      </c>
      <c r="B41" s="134" t="s">
        <v>919</v>
      </c>
    </row>
    <row r="42" spans="1:2" x14ac:dyDescent="0.2">
      <c r="A42" s="134" t="s">
        <v>834</v>
      </c>
      <c r="B42" s="134" t="s">
        <v>920</v>
      </c>
    </row>
    <row r="43" spans="1:2" x14ac:dyDescent="0.2">
      <c r="A43" s="134" t="s">
        <v>605</v>
      </c>
      <c r="B43" s="134" t="s">
        <v>921</v>
      </c>
    </row>
    <row r="44" spans="1:2" x14ac:dyDescent="0.2">
      <c r="A44" s="134" t="s">
        <v>619</v>
      </c>
      <c r="B44" s="134" t="s">
        <v>922</v>
      </c>
    </row>
    <row r="45" spans="1:2" x14ac:dyDescent="0.2">
      <c r="A45" s="134" t="s">
        <v>923</v>
      </c>
      <c r="B45" s="134" t="s">
        <v>924</v>
      </c>
    </row>
    <row r="46" spans="1:2" x14ac:dyDescent="0.2">
      <c r="A46" s="134" t="s">
        <v>623</v>
      </c>
      <c r="B46" s="134" t="s">
        <v>925</v>
      </c>
    </row>
    <row r="47" spans="1:2" x14ac:dyDescent="0.2">
      <c r="A47" s="134" t="s">
        <v>926</v>
      </c>
      <c r="B47" s="134" t="s">
        <v>927</v>
      </c>
    </row>
    <row r="48" spans="1:2" x14ac:dyDescent="0.2">
      <c r="A48" s="134" t="s">
        <v>841</v>
      </c>
      <c r="B48" s="134" t="s">
        <v>928</v>
      </c>
    </row>
    <row r="49" spans="1:2" x14ac:dyDescent="0.2">
      <c r="A49" s="134" t="s">
        <v>627</v>
      </c>
      <c r="B49" s="134" t="s">
        <v>929</v>
      </c>
    </row>
    <row r="50" spans="1:2" x14ac:dyDescent="0.2">
      <c r="A50" t="s">
        <v>1021</v>
      </c>
      <c r="B50" s="134" t="s">
        <v>930</v>
      </c>
    </row>
    <row r="51" spans="1:2" x14ac:dyDescent="0.2">
      <c r="A51" t="s">
        <v>1019</v>
      </c>
      <c r="B51" s="134">
        <v>924</v>
      </c>
    </row>
    <row r="52" spans="1:2" x14ac:dyDescent="0.2">
      <c r="A52" t="s">
        <v>1024</v>
      </c>
      <c r="B52" s="134">
        <v>923</v>
      </c>
    </row>
    <row r="53" spans="1:2" x14ac:dyDescent="0.2">
      <c r="A53" t="s">
        <v>1020</v>
      </c>
      <c r="B53" s="134">
        <v>925</v>
      </c>
    </row>
    <row r="54" spans="1:2" x14ac:dyDescent="0.2">
      <c r="A54" t="s">
        <v>1023</v>
      </c>
      <c r="B54" s="134">
        <v>907</v>
      </c>
    </row>
    <row r="55" spans="1:2" x14ac:dyDescent="0.2">
      <c r="A55" t="s">
        <v>1022</v>
      </c>
      <c r="B55" s="134">
        <v>901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E49"/>
  <sheetViews>
    <sheetView topLeftCell="A4" workbookViewId="0">
      <selection activeCell="D27" sqref="D27"/>
    </sheetView>
  </sheetViews>
  <sheetFormatPr defaultRowHeight="12.75" x14ac:dyDescent="0.2"/>
  <cols>
    <col min="1" max="1" width="68.7109375" bestFit="1" customWidth="1"/>
    <col min="4" max="4" width="6.42578125" bestFit="1" customWidth="1"/>
    <col min="5" max="5" width="6" customWidth="1"/>
  </cols>
  <sheetData>
    <row r="3" spans="1:5" ht="38.25" x14ac:dyDescent="0.2">
      <c r="A3" s="2" t="s">
        <v>634</v>
      </c>
      <c r="B3" s="67" t="s">
        <v>633</v>
      </c>
      <c r="C3" s="24" t="s">
        <v>651</v>
      </c>
      <c r="D3" s="24" t="s">
        <v>652</v>
      </c>
      <c r="E3" s="24" t="s">
        <v>653</v>
      </c>
    </row>
    <row r="4" spans="1:5" x14ac:dyDescent="0.2">
      <c r="A4" s="3" t="s">
        <v>656</v>
      </c>
      <c r="B4" s="73" t="s">
        <v>9</v>
      </c>
      <c r="C4" s="65" t="s">
        <v>9</v>
      </c>
      <c r="D4" s="65" t="s">
        <v>9</v>
      </c>
      <c r="E4" s="65" t="s">
        <v>9</v>
      </c>
    </row>
    <row r="5" spans="1:5" x14ac:dyDescent="0.2">
      <c r="A5" s="65" t="s">
        <v>614</v>
      </c>
      <c r="B5" s="66" t="s">
        <v>615</v>
      </c>
      <c r="C5" s="65" t="s">
        <v>9</v>
      </c>
      <c r="D5" s="65" t="s">
        <v>9</v>
      </c>
      <c r="E5" s="66" t="s">
        <v>9</v>
      </c>
    </row>
    <row r="6" spans="1:5" x14ac:dyDescent="0.2">
      <c r="A6" s="65" t="s">
        <v>831</v>
      </c>
      <c r="B6" s="66" t="s">
        <v>837</v>
      </c>
      <c r="C6" s="65" t="s">
        <v>9</v>
      </c>
      <c r="D6" s="65" t="s">
        <v>9</v>
      </c>
      <c r="E6" s="66" t="s">
        <v>9</v>
      </c>
    </row>
    <row r="7" spans="1:5" x14ac:dyDescent="0.2">
      <c r="A7" s="65" t="s">
        <v>626</v>
      </c>
      <c r="B7" s="65">
        <v>1279</v>
      </c>
      <c r="C7" s="65" t="s">
        <v>9</v>
      </c>
      <c r="D7" s="65" t="s">
        <v>9</v>
      </c>
      <c r="E7" s="65" t="s">
        <v>9</v>
      </c>
    </row>
    <row r="8" spans="1:5" x14ac:dyDescent="0.2">
      <c r="A8" s="125" t="s">
        <v>804</v>
      </c>
      <c r="B8" s="66">
        <v>1633</v>
      </c>
      <c r="C8" s="65" t="s">
        <v>9</v>
      </c>
      <c r="D8" s="65" t="s">
        <v>9</v>
      </c>
      <c r="E8" s="65" t="s">
        <v>9</v>
      </c>
    </row>
    <row r="9" spans="1:5" x14ac:dyDescent="0.2">
      <c r="A9" s="65" t="s">
        <v>838</v>
      </c>
      <c r="B9" s="65">
        <v>2067</v>
      </c>
      <c r="C9" s="65" t="s">
        <v>9</v>
      </c>
      <c r="D9" s="65" t="s">
        <v>9</v>
      </c>
      <c r="E9" s="65" t="s">
        <v>9</v>
      </c>
    </row>
    <row r="10" spans="1:5" x14ac:dyDescent="0.2">
      <c r="A10" s="125" t="s">
        <v>869</v>
      </c>
      <c r="B10" s="133" t="s">
        <v>870</v>
      </c>
      <c r="C10" s="65" t="s">
        <v>9</v>
      </c>
      <c r="D10" s="65" t="s">
        <v>9</v>
      </c>
      <c r="E10" s="65" t="s">
        <v>9</v>
      </c>
    </row>
    <row r="11" spans="1:5" x14ac:dyDescent="0.2">
      <c r="A11" s="125" t="s">
        <v>871</v>
      </c>
      <c r="B11" s="133" t="s">
        <v>872</v>
      </c>
      <c r="C11" s="65" t="s">
        <v>9</v>
      </c>
      <c r="D11" s="65" t="s">
        <v>9</v>
      </c>
      <c r="E11" s="65" t="s">
        <v>9</v>
      </c>
    </row>
    <row r="12" spans="1:5" x14ac:dyDescent="0.2">
      <c r="A12" s="65" t="s">
        <v>833</v>
      </c>
      <c r="B12" s="66">
        <v>2196</v>
      </c>
      <c r="C12" s="65" t="s">
        <v>9</v>
      </c>
      <c r="D12" s="65" t="s">
        <v>9</v>
      </c>
      <c r="E12" s="65" t="s">
        <v>9</v>
      </c>
    </row>
    <row r="13" spans="1:5" x14ac:dyDescent="0.2">
      <c r="A13" s="125" t="s">
        <v>803</v>
      </c>
      <c r="B13" s="66">
        <v>1505</v>
      </c>
      <c r="C13" s="65" t="s">
        <v>9</v>
      </c>
      <c r="D13" s="65" t="s">
        <v>9</v>
      </c>
      <c r="E13" s="65" t="s">
        <v>9</v>
      </c>
    </row>
    <row r="14" spans="1:5" x14ac:dyDescent="0.2">
      <c r="A14" s="65" t="s">
        <v>618</v>
      </c>
      <c r="B14" s="65">
        <v>1791</v>
      </c>
      <c r="C14" s="65" t="s">
        <v>9</v>
      </c>
      <c r="D14" s="65" t="s">
        <v>9</v>
      </c>
      <c r="E14" s="65" t="s">
        <v>9</v>
      </c>
    </row>
    <row r="15" spans="1:5" x14ac:dyDescent="0.2">
      <c r="A15" s="65" t="s">
        <v>613</v>
      </c>
      <c r="B15" s="65">
        <v>1795</v>
      </c>
      <c r="C15" s="65" t="s">
        <v>9</v>
      </c>
      <c r="D15" s="65" t="s">
        <v>9</v>
      </c>
      <c r="E15" s="65" t="s">
        <v>9</v>
      </c>
    </row>
    <row r="16" spans="1:5" x14ac:dyDescent="0.2">
      <c r="A16" s="65" t="s">
        <v>635</v>
      </c>
      <c r="B16" s="66" t="s">
        <v>9</v>
      </c>
      <c r="C16" s="65">
        <v>1882</v>
      </c>
      <c r="D16" s="65">
        <v>9040</v>
      </c>
      <c r="E16" s="65">
        <v>9037</v>
      </c>
    </row>
    <row r="17" spans="1:5" x14ac:dyDescent="0.2">
      <c r="A17" s="65" t="s">
        <v>832</v>
      </c>
      <c r="B17" s="66">
        <v>1371</v>
      </c>
      <c r="C17" s="65" t="s">
        <v>9</v>
      </c>
      <c r="D17" s="65" t="s">
        <v>9</v>
      </c>
      <c r="E17" s="65" t="s">
        <v>9</v>
      </c>
    </row>
    <row r="18" spans="1:5" x14ac:dyDescent="0.2">
      <c r="A18" s="65" t="s">
        <v>782</v>
      </c>
      <c r="B18" s="65">
        <v>2035</v>
      </c>
      <c r="C18" s="65" t="s">
        <v>9</v>
      </c>
      <c r="D18" s="65" t="s">
        <v>9</v>
      </c>
      <c r="E18" s="65" t="s">
        <v>9</v>
      </c>
    </row>
    <row r="19" spans="1:5" x14ac:dyDescent="0.2">
      <c r="A19" s="65" t="s">
        <v>780</v>
      </c>
      <c r="B19" s="65">
        <v>2837</v>
      </c>
      <c r="C19" s="65" t="s">
        <v>9</v>
      </c>
      <c r="D19" s="65" t="s">
        <v>9</v>
      </c>
      <c r="E19" s="65" t="s">
        <v>9</v>
      </c>
    </row>
    <row r="20" spans="1:5" x14ac:dyDescent="0.2">
      <c r="A20" s="65" t="s">
        <v>628</v>
      </c>
      <c r="B20" s="66" t="s">
        <v>629</v>
      </c>
      <c r="C20" s="65" t="s">
        <v>9</v>
      </c>
      <c r="D20" s="65" t="s">
        <v>9</v>
      </c>
      <c r="E20" s="65" t="s">
        <v>9</v>
      </c>
    </row>
    <row r="21" spans="1:5" x14ac:dyDescent="0.2">
      <c r="A21" s="65" t="s">
        <v>606</v>
      </c>
      <c r="B21" s="65">
        <v>3326</v>
      </c>
      <c r="C21" s="65" t="s">
        <v>9</v>
      </c>
      <c r="D21" s="65" t="s">
        <v>9</v>
      </c>
      <c r="E21" s="65" t="s">
        <v>9</v>
      </c>
    </row>
    <row r="22" spans="1:5" x14ac:dyDescent="0.2">
      <c r="A22" s="65" t="s">
        <v>607</v>
      </c>
      <c r="B22" s="65">
        <v>3399</v>
      </c>
      <c r="C22" s="65" t="s">
        <v>9</v>
      </c>
      <c r="D22" s="65" t="s">
        <v>9</v>
      </c>
      <c r="E22" s="65" t="s">
        <v>9</v>
      </c>
    </row>
    <row r="23" spans="1:5" x14ac:dyDescent="0.2">
      <c r="A23" s="65" t="s">
        <v>779</v>
      </c>
      <c r="B23" s="65">
        <v>3439</v>
      </c>
      <c r="C23" s="65" t="s">
        <v>9</v>
      </c>
      <c r="D23" s="65" t="s">
        <v>9</v>
      </c>
      <c r="E23" s="65" t="s">
        <v>9</v>
      </c>
    </row>
    <row r="24" spans="1:5" x14ac:dyDescent="0.2">
      <c r="A24" s="65" t="s">
        <v>836</v>
      </c>
      <c r="B24" s="65">
        <v>3393</v>
      </c>
      <c r="C24" s="65" t="s">
        <v>9</v>
      </c>
      <c r="D24" s="65" t="s">
        <v>9</v>
      </c>
      <c r="E24" s="65" t="s">
        <v>9</v>
      </c>
    </row>
    <row r="25" spans="1:5" x14ac:dyDescent="0.2">
      <c r="A25" s="125" t="s">
        <v>778</v>
      </c>
      <c r="B25" s="65">
        <v>4277</v>
      </c>
      <c r="C25" s="65" t="s">
        <v>9</v>
      </c>
      <c r="D25" s="65" t="s">
        <v>9</v>
      </c>
      <c r="E25" s="65" t="s">
        <v>9</v>
      </c>
    </row>
    <row r="26" spans="1:5" x14ac:dyDescent="0.2">
      <c r="A26" s="65" t="s">
        <v>608</v>
      </c>
      <c r="B26" s="65">
        <v>4403</v>
      </c>
      <c r="C26" s="65" t="s">
        <v>9</v>
      </c>
      <c r="D26" s="65" t="s">
        <v>9</v>
      </c>
      <c r="E26" s="65" t="s">
        <v>9</v>
      </c>
    </row>
    <row r="27" spans="1:5" x14ac:dyDescent="0.2">
      <c r="A27" s="65" t="s">
        <v>954</v>
      </c>
      <c r="B27" s="65">
        <v>5313</v>
      </c>
      <c r="C27" s="65" t="s">
        <v>9</v>
      </c>
      <c r="D27" s="65" t="s">
        <v>9</v>
      </c>
      <c r="E27" s="65" t="s">
        <v>9</v>
      </c>
    </row>
    <row r="28" spans="1:5" x14ac:dyDescent="0.2">
      <c r="A28" s="125" t="s">
        <v>777</v>
      </c>
      <c r="B28" s="65">
        <v>5147</v>
      </c>
      <c r="C28" s="65" t="s">
        <v>9</v>
      </c>
      <c r="D28" s="65" t="s">
        <v>9</v>
      </c>
      <c r="E28" s="65" t="s">
        <v>9</v>
      </c>
    </row>
    <row r="29" spans="1:5" x14ac:dyDescent="0.2">
      <c r="A29" s="125" t="s">
        <v>868</v>
      </c>
      <c r="B29" s="65">
        <v>5431</v>
      </c>
      <c r="C29" s="65" t="s">
        <v>9</v>
      </c>
      <c r="D29" s="65" t="s">
        <v>9</v>
      </c>
      <c r="E29" s="65" t="s">
        <v>9</v>
      </c>
    </row>
    <row r="30" spans="1:5" x14ac:dyDescent="0.2">
      <c r="A30" s="65" t="s">
        <v>609</v>
      </c>
      <c r="B30" s="65">
        <v>5957</v>
      </c>
      <c r="C30" s="65" t="s">
        <v>9</v>
      </c>
      <c r="D30" s="65" t="s">
        <v>9</v>
      </c>
      <c r="E30" s="65" t="s">
        <v>9</v>
      </c>
    </row>
    <row r="31" spans="1:5" x14ac:dyDescent="0.2">
      <c r="A31" s="125" t="s">
        <v>802</v>
      </c>
      <c r="B31" s="66">
        <v>5845</v>
      </c>
      <c r="C31" s="65" t="s">
        <v>9</v>
      </c>
      <c r="D31" s="65" t="s">
        <v>9</v>
      </c>
      <c r="E31" s="65" t="s">
        <v>9</v>
      </c>
    </row>
    <row r="32" spans="1:5" x14ac:dyDescent="0.2">
      <c r="A32" s="65" t="s">
        <v>612</v>
      </c>
      <c r="B32" s="65">
        <v>5453</v>
      </c>
      <c r="C32" s="65" t="s">
        <v>9</v>
      </c>
      <c r="D32" s="65" t="s">
        <v>9</v>
      </c>
      <c r="E32" s="65" t="s">
        <v>9</v>
      </c>
    </row>
    <row r="33" spans="1:5" x14ac:dyDescent="0.2">
      <c r="A33" s="65" t="s">
        <v>610</v>
      </c>
      <c r="B33" s="65">
        <v>5851</v>
      </c>
      <c r="C33" s="65" t="s">
        <v>9</v>
      </c>
      <c r="D33" s="65" t="s">
        <v>9</v>
      </c>
      <c r="E33" s="65" t="s">
        <v>9</v>
      </c>
    </row>
    <row r="34" spans="1:5" x14ac:dyDescent="0.2">
      <c r="A34" s="65" t="s">
        <v>783</v>
      </c>
      <c r="B34" s="65">
        <v>5423</v>
      </c>
      <c r="C34" s="65" t="s">
        <v>9</v>
      </c>
      <c r="D34" s="65" t="s">
        <v>9</v>
      </c>
      <c r="E34" s="65" t="s">
        <v>9</v>
      </c>
    </row>
    <row r="35" spans="1:5" x14ac:dyDescent="0.2">
      <c r="A35" s="65" t="s">
        <v>616</v>
      </c>
      <c r="B35" s="66">
        <v>6219</v>
      </c>
      <c r="C35" s="65" t="s">
        <v>9</v>
      </c>
      <c r="D35" s="65" t="s">
        <v>9</v>
      </c>
      <c r="E35" s="65" t="s">
        <v>9</v>
      </c>
    </row>
    <row r="36" spans="1:5" x14ac:dyDescent="0.2">
      <c r="A36" s="125" t="s">
        <v>840</v>
      </c>
      <c r="B36" s="65">
        <v>4699</v>
      </c>
      <c r="C36" s="65" t="s">
        <v>9</v>
      </c>
      <c r="D36" s="65" t="s">
        <v>9</v>
      </c>
      <c r="E36" s="65" t="s">
        <v>9</v>
      </c>
    </row>
    <row r="37" spans="1:5" x14ac:dyDescent="0.2">
      <c r="A37" s="65" t="s">
        <v>617</v>
      </c>
      <c r="B37" s="66" t="s">
        <v>9</v>
      </c>
      <c r="C37" s="65">
        <v>3513</v>
      </c>
      <c r="D37" s="65" t="s">
        <v>9</v>
      </c>
      <c r="E37" s="65">
        <v>6266</v>
      </c>
    </row>
    <row r="38" spans="1:5" x14ac:dyDescent="0.2">
      <c r="A38" s="65" t="s">
        <v>625</v>
      </c>
      <c r="B38" s="65">
        <v>8929</v>
      </c>
      <c r="C38" s="65" t="s">
        <v>9</v>
      </c>
      <c r="D38" s="65" t="s">
        <v>9</v>
      </c>
      <c r="E38" s="65" t="s">
        <v>9</v>
      </c>
    </row>
    <row r="39" spans="1:5" x14ac:dyDescent="0.2">
      <c r="A39" s="65" t="s">
        <v>784</v>
      </c>
      <c r="B39" s="66" t="s">
        <v>839</v>
      </c>
      <c r="C39" s="65" t="s">
        <v>9</v>
      </c>
      <c r="D39" s="65" t="s">
        <v>9</v>
      </c>
      <c r="E39" s="65" t="s">
        <v>9</v>
      </c>
    </row>
    <row r="40" spans="1:5" x14ac:dyDescent="0.2">
      <c r="A40" s="65" t="s">
        <v>605</v>
      </c>
      <c r="B40" s="65">
        <v>7278</v>
      </c>
      <c r="C40" s="65" t="s">
        <v>9</v>
      </c>
      <c r="D40" s="65" t="s">
        <v>9</v>
      </c>
      <c r="E40" s="65" t="s">
        <v>9</v>
      </c>
    </row>
    <row r="41" spans="1:5" x14ac:dyDescent="0.2">
      <c r="A41" s="65" t="s">
        <v>619</v>
      </c>
      <c r="B41" s="65">
        <v>7512</v>
      </c>
      <c r="C41" s="65" t="s">
        <v>9</v>
      </c>
      <c r="D41" s="65" t="s">
        <v>9</v>
      </c>
      <c r="E41" s="65" t="s">
        <v>9</v>
      </c>
    </row>
    <row r="42" spans="1:5" x14ac:dyDescent="0.2">
      <c r="A42" s="65" t="s">
        <v>781</v>
      </c>
      <c r="B42" s="65">
        <v>8061</v>
      </c>
      <c r="C42" s="65" t="s">
        <v>9</v>
      </c>
      <c r="D42" s="65" t="s">
        <v>9</v>
      </c>
      <c r="E42" s="65" t="s">
        <v>9</v>
      </c>
    </row>
    <row r="43" spans="1:5" x14ac:dyDescent="0.2">
      <c r="A43" s="65" t="s">
        <v>623</v>
      </c>
      <c r="B43" s="66" t="s">
        <v>624</v>
      </c>
      <c r="C43" s="65" t="s">
        <v>9</v>
      </c>
      <c r="D43" s="65" t="s">
        <v>9</v>
      </c>
      <c r="E43" s="65" t="s">
        <v>9</v>
      </c>
    </row>
    <row r="44" spans="1:5" x14ac:dyDescent="0.2">
      <c r="A44" s="65" t="s">
        <v>835</v>
      </c>
      <c r="B44" s="66" t="s">
        <v>620</v>
      </c>
      <c r="C44" s="65" t="s">
        <v>9</v>
      </c>
      <c r="D44" s="65" t="s">
        <v>9</v>
      </c>
      <c r="E44" s="65" t="s">
        <v>9</v>
      </c>
    </row>
    <row r="45" spans="1:5" x14ac:dyDescent="0.2">
      <c r="A45" s="65" t="s">
        <v>841</v>
      </c>
      <c r="B45" s="66" t="s">
        <v>631</v>
      </c>
      <c r="C45" s="65" t="s">
        <v>9</v>
      </c>
      <c r="D45" s="65" t="s">
        <v>9</v>
      </c>
      <c r="E45" s="65" t="s">
        <v>9</v>
      </c>
    </row>
    <row r="46" spans="1:5" x14ac:dyDescent="0.2">
      <c r="A46" s="65" t="s">
        <v>621</v>
      </c>
      <c r="B46" s="66" t="s">
        <v>622</v>
      </c>
      <c r="C46" s="65" t="s">
        <v>9</v>
      </c>
      <c r="D46" s="65" t="s">
        <v>9</v>
      </c>
      <c r="E46" s="65" t="s">
        <v>9</v>
      </c>
    </row>
    <row r="47" spans="1:5" x14ac:dyDescent="0.2">
      <c r="A47" s="65" t="s">
        <v>627</v>
      </c>
      <c r="B47" s="65">
        <v>8825</v>
      </c>
      <c r="C47" s="65" t="s">
        <v>9</v>
      </c>
      <c r="D47" s="65" t="s">
        <v>9</v>
      </c>
      <c r="E47" s="65" t="s">
        <v>9</v>
      </c>
    </row>
    <row r="48" spans="1:5" x14ac:dyDescent="0.2">
      <c r="A48" s="65" t="s">
        <v>611</v>
      </c>
      <c r="B48" s="65">
        <v>8821</v>
      </c>
      <c r="C48" s="65" t="s">
        <v>9</v>
      </c>
      <c r="D48" s="65" t="s">
        <v>9</v>
      </c>
      <c r="E48" s="65" t="s">
        <v>9</v>
      </c>
    </row>
    <row r="49" spans="1:5" x14ac:dyDescent="0.2">
      <c r="A49" s="65" t="s">
        <v>630</v>
      </c>
      <c r="B49" s="65">
        <v>9785</v>
      </c>
      <c r="C49" s="65" t="s">
        <v>9</v>
      </c>
      <c r="D49" s="65" t="s">
        <v>9</v>
      </c>
      <c r="E49" s="65" t="s">
        <v>9</v>
      </c>
    </row>
  </sheetData>
  <sortState xmlns:xlrd2="http://schemas.microsoft.com/office/spreadsheetml/2017/richdata2" ref="A5:E49">
    <sortCondition ref="A5:A49"/>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1273"/>
  <sheetViews>
    <sheetView showGridLines="0" tabSelected="1" zoomScaleNormal="100" workbookViewId="0">
      <pane xSplit="13" ySplit="5" topLeftCell="N6" activePane="bottomRight" state="frozen"/>
      <selection pane="topRight" activeCell="N1" sqref="N1"/>
      <selection pane="bottomLeft" activeCell="A5" sqref="A5"/>
      <selection pane="bottomRight" activeCell="R10" sqref="R10"/>
    </sheetView>
  </sheetViews>
  <sheetFormatPr defaultColWidth="9.140625" defaultRowHeight="12.75" x14ac:dyDescent="0.2"/>
  <cols>
    <col min="1" max="1" width="2.71093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1:15" ht="12.75" customHeight="1" x14ac:dyDescent="0.2">
      <c r="A1" s="74"/>
      <c r="B1" s="74"/>
      <c r="C1" s="75"/>
      <c r="D1" s="74"/>
      <c r="E1" s="74"/>
      <c r="F1" s="76"/>
      <c r="G1" s="76"/>
      <c r="H1" s="76"/>
      <c r="I1" s="150" t="s">
        <v>650</v>
      </c>
      <c r="J1" s="150"/>
      <c r="K1" s="150"/>
      <c r="L1" s="150"/>
      <c r="M1" s="74"/>
      <c r="N1" s="124"/>
      <c r="O1" s="68"/>
    </row>
    <row r="2" spans="1:15" ht="22.5" x14ac:dyDescent="0.2">
      <c r="A2" s="82"/>
      <c r="B2" s="82" t="s">
        <v>634</v>
      </c>
      <c r="C2" s="82"/>
      <c r="D2" s="82"/>
      <c r="E2" s="82"/>
      <c r="F2" s="81"/>
      <c r="G2" s="81" t="s">
        <v>649</v>
      </c>
      <c r="H2" s="81"/>
      <c r="I2" s="82" t="s">
        <v>655</v>
      </c>
      <c r="J2" s="82" t="s">
        <v>654</v>
      </c>
      <c r="K2" s="82" t="s">
        <v>652</v>
      </c>
      <c r="L2" s="82" t="s">
        <v>653</v>
      </c>
      <c r="M2" s="82"/>
      <c r="N2" s="124"/>
      <c r="O2" s="68"/>
    </row>
    <row r="3" spans="1:15" x14ac:dyDescent="0.2">
      <c r="A3" s="104"/>
      <c r="B3" s="104" t="s">
        <v>831</v>
      </c>
      <c r="C3" s="78"/>
      <c r="D3" s="78"/>
      <c r="E3" s="78"/>
      <c r="F3" s="78"/>
      <c r="G3" s="79" t="str">
        <f>IF(B3="Choose School Name"," ",VLOOKUP(B3,'Location Codes'!$A:$B,2,FALSE))</f>
        <v>903</v>
      </c>
      <c r="H3" s="80"/>
      <c r="I3" s="106" t="str">
        <f>VLOOKUP($B$3,'School Codes'!$A:$E,2,TRUE)</f>
        <v>0493</v>
      </c>
      <c r="J3" s="106" t="str">
        <f>VLOOKUP($B$3,'School Codes'!$A:$E,3,TRUE)</f>
        <v>0000</v>
      </c>
      <c r="K3" s="106" t="str">
        <f>VLOOKUP($B$3,'School Codes'!$A:$E,4,TRUE)</f>
        <v>0000</v>
      </c>
      <c r="L3" s="106" t="str">
        <f>VLOOKUP($B$3,'School Codes'!$A:$E,5,TRUE)</f>
        <v>0000</v>
      </c>
      <c r="M3" s="78"/>
      <c r="N3" s="68"/>
      <c r="O3" s="97"/>
    </row>
    <row r="4" spans="1:15" x14ac:dyDescent="0.2">
      <c r="A4" s="77"/>
      <c r="B4" s="77"/>
      <c r="C4" s="78"/>
      <c r="D4" s="78"/>
      <c r="E4" s="78"/>
      <c r="F4" s="78"/>
      <c r="G4" s="79"/>
      <c r="H4" s="80"/>
      <c r="I4" s="79"/>
      <c r="J4" s="79"/>
      <c r="K4" s="79"/>
      <c r="L4" s="79"/>
      <c r="M4" s="78"/>
      <c r="N4" s="68"/>
      <c r="O4" s="97"/>
    </row>
    <row r="5" spans="1:15" ht="26.25" customHeight="1" x14ac:dyDescent="0.2">
      <c r="A5" s="62"/>
      <c r="B5" s="62" t="s">
        <v>49</v>
      </c>
      <c r="C5" s="83" t="s">
        <v>271</v>
      </c>
      <c r="D5" s="84" t="s">
        <v>276</v>
      </c>
      <c r="E5" s="84" t="s">
        <v>277</v>
      </c>
      <c r="F5" s="83" t="s">
        <v>4</v>
      </c>
      <c r="G5" s="83" t="s">
        <v>5</v>
      </c>
      <c r="H5" s="83" t="s">
        <v>6</v>
      </c>
      <c r="I5" s="83" t="s">
        <v>7</v>
      </c>
      <c r="J5" s="84" t="s">
        <v>34</v>
      </c>
      <c r="K5" s="84" t="s">
        <v>8</v>
      </c>
      <c r="L5" s="84" t="s">
        <v>278</v>
      </c>
      <c r="M5" s="62" t="s">
        <v>550</v>
      </c>
      <c r="N5" s="124"/>
      <c r="O5" s="98"/>
    </row>
    <row r="6" spans="1:15" x14ac:dyDescent="0.2">
      <c r="A6" s="123" t="str">
        <f t="shared" ref="A6:A70" si="0">IF(OR(E6=$I$3,E6=$J$3,E6=$K$3,E6=$L$3)," ",IF(E6=0," ",IF(E6="School Code"," ","X")))</f>
        <v xml:space="preserve"> </v>
      </c>
      <c r="B6" s="51" t="s">
        <v>0</v>
      </c>
      <c r="C6" s="56" t="s">
        <v>271</v>
      </c>
      <c r="D6" s="56" t="s">
        <v>276</v>
      </c>
      <c r="E6" s="56" t="s">
        <v>277</v>
      </c>
      <c r="F6" s="53" t="s">
        <v>4</v>
      </c>
      <c r="G6" s="53" t="s">
        <v>5</v>
      </c>
      <c r="H6" s="53" t="s">
        <v>6</v>
      </c>
      <c r="I6" s="53" t="s">
        <v>7</v>
      </c>
      <c r="J6" s="53" t="s">
        <v>34</v>
      </c>
      <c r="K6" s="53" t="s">
        <v>8</v>
      </c>
      <c r="L6" s="53" t="s">
        <v>278</v>
      </c>
      <c r="M6" s="51" t="s">
        <v>553</v>
      </c>
      <c r="N6" s="90" t="s">
        <v>552</v>
      </c>
      <c r="O6" s="91" t="s">
        <v>246</v>
      </c>
    </row>
    <row r="7" spans="1:15" x14ac:dyDescent="0.2">
      <c r="A7" s="123"/>
      <c r="B7" s="57" t="s">
        <v>47</v>
      </c>
      <c r="C7" s="56" t="s">
        <v>775</v>
      </c>
      <c r="D7" s="56" t="s">
        <v>776</v>
      </c>
      <c r="E7" s="115" t="s">
        <v>9</v>
      </c>
      <c r="F7" s="53" t="s">
        <v>566</v>
      </c>
      <c r="G7" s="59" t="str">
        <f>+$G$3</f>
        <v>903</v>
      </c>
      <c r="H7" s="64" t="s">
        <v>74</v>
      </c>
      <c r="I7" s="53" t="s">
        <v>9</v>
      </c>
      <c r="J7" s="53" t="s">
        <v>46</v>
      </c>
      <c r="K7" s="53" t="s">
        <v>16</v>
      </c>
      <c r="L7" s="53" t="s">
        <v>9</v>
      </c>
      <c r="M7" s="54"/>
      <c r="N7" s="89"/>
      <c r="O7" s="88"/>
    </row>
    <row r="8" spans="1:15" x14ac:dyDescent="0.2">
      <c r="A8" s="123" t="str">
        <f t="shared" si="0"/>
        <v xml:space="preserve"> </v>
      </c>
      <c r="B8" s="99" t="s">
        <v>498</v>
      </c>
      <c r="C8" s="107" t="s">
        <v>775</v>
      </c>
      <c r="D8" s="107" t="s">
        <v>776</v>
      </c>
      <c r="E8" s="107" t="s">
        <v>9</v>
      </c>
      <c r="F8" s="100" t="s">
        <v>566</v>
      </c>
      <c r="G8" s="85" t="str">
        <f t="shared" ref="G8:G28" si="1">+$G$3</f>
        <v>903</v>
      </c>
      <c r="H8" s="101" t="s">
        <v>74</v>
      </c>
      <c r="I8" s="100" t="s">
        <v>9</v>
      </c>
      <c r="J8" s="100" t="s">
        <v>46</v>
      </c>
      <c r="K8" s="100" t="s">
        <v>16</v>
      </c>
      <c r="L8" s="100" t="s">
        <v>9</v>
      </c>
      <c r="M8" s="54"/>
      <c r="N8" s="89" t="s">
        <v>513</v>
      </c>
      <c r="O8" s="88"/>
    </row>
    <row r="9" spans="1:15" x14ac:dyDescent="0.2">
      <c r="A9" s="123" t="str">
        <f t="shared" si="0"/>
        <v xml:space="preserve"> </v>
      </c>
      <c r="B9" s="57" t="s">
        <v>294</v>
      </c>
      <c r="C9" s="56" t="s">
        <v>775</v>
      </c>
      <c r="D9" s="56" t="s">
        <v>776</v>
      </c>
      <c r="E9" s="115" t="s">
        <v>9</v>
      </c>
      <c r="F9" s="53" t="s">
        <v>566</v>
      </c>
      <c r="G9" s="59" t="str">
        <f t="shared" si="1"/>
        <v>903</v>
      </c>
      <c r="H9" s="53" t="s">
        <v>74</v>
      </c>
      <c r="I9" s="53" t="s">
        <v>9</v>
      </c>
      <c r="J9" s="53" t="s">
        <v>270</v>
      </c>
      <c r="K9" s="53" t="s">
        <v>16</v>
      </c>
      <c r="L9" s="53" t="s">
        <v>9</v>
      </c>
      <c r="M9" s="54"/>
      <c r="N9" s="89"/>
      <c r="O9" s="88"/>
    </row>
    <row r="10" spans="1:15" x14ac:dyDescent="0.2">
      <c r="A10" s="123" t="str">
        <f t="shared" si="0"/>
        <v xml:space="preserve"> </v>
      </c>
      <c r="B10" s="57" t="s">
        <v>266</v>
      </c>
      <c r="C10" s="56" t="s">
        <v>775</v>
      </c>
      <c r="D10" s="56" t="s">
        <v>776</v>
      </c>
      <c r="E10" s="115" t="s">
        <v>9</v>
      </c>
      <c r="F10" s="53" t="s">
        <v>566</v>
      </c>
      <c r="G10" s="59" t="str">
        <f t="shared" si="1"/>
        <v>903</v>
      </c>
      <c r="H10" s="53" t="s">
        <v>74</v>
      </c>
      <c r="I10" s="53" t="s">
        <v>9</v>
      </c>
      <c r="J10" s="53" t="s">
        <v>267</v>
      </c>
      <c r="K10" s="53" t="s">
        <v>16</v>
      </c>
      <c r="L10" s="53" t="s">
        <v>9</v>
      </c>
      <c r="M10" s="54"/>
      <c r="N10" s="89"/>
      <c r="O10" s="88"/>
    </row>
    <row r="11" spans="1:15" x14ac:dyDescent="0.2">
      <c r="A11" s="123" t="str">
        <f t="shared" si="0"/>
        <v xml:space="preserve"> </v>
      </c>
      <c r="B11" s="57" t="s">
        <v>637</v>
      </c>
      <c r="C11" s="56" t="s">
        <v>775</v>
      </c>
      <c r="D11" s="56" t="s">
        <v>776</v>
      </c>
      <c r="E11" s="115" t="s">
        <v>9</v>
      </c>
      <c r="F11" s="53" t="s">
        <v>566</v>
      </c>
      <c r="G11" s="59" t="str">
        <f t="shared" si="1"/>
        <v>903</v>
      </c>
      <c r="H11" s="53" t="s">
        <v>74</v>
      </c>
      <c r="I11" s="53" t="s">
        <v>9</v>
      </c>
      <c r="J11" s="60" t="s">
        <v>636</v>
      </c>
      <c r="K11" s="53" t="s">
        <v>16</v>
      </c>
      <c r="L11" s="53" t="s">
        <v>9</v>
      </c>
      <c r="M11" s="54"/>
      <c r="N11" s="89"/>
      <c r="O11" s="88"/>
    </row>
    <row r="12" spans="1:15" ht="12" customHeight="1" x14ac:dyDescent="0.2">
      <c r="A12" s="123" t="str">
        <f t="shared" si="0"/>
        <v xml:space="preserve"> </v>
      </c>
      <c r="B12" s="57" t="s">
        <v>261</v>
      </c>
      <c r="C12" s="56" t="s">
        <v>775</v>
      </c>
      <c r="D12" s="56" t="s">
        <v>776</v>
      </c>
      <c r="E12" s="56" t="s">
        <v>9</v>
      </c>
      <c r="F12" s="53" t="s">
        <v>566</v>
      </c>
      <c r="G12" s="59" t="str">
        <f t="shared" si="1"/>
        <v>903</v>
      </c>
      <c r="H12" s="53" t="s">
        <v>74</v>
      </c>
      <c r="I12" s="53" t="s">
        <v>9</v>
      </c>
      <c r="J12" s="53" t="s">
        <v>48</v>
      </c>
      <c r="K12" s="53" t="s">
        <v>16</v>
      </c>
      <c r="L12" s="108" t="s">
        <v>65</v>
      </c>
      <c r="M12" s="54"/>
      <c r="N12" s="89" t="s">
        <v>41</v>
      </c>
      <c r="O12" s="109" t="s">
        <v>223</v>
      </c>
    </row>
    <row r="13" spans="1:15" ht="14.25" customHeight="1" x14ac:dyDescent="0.2">
      <c r="A13" s="123" t="str">
        <f t="shared" si="0"/>
        <v xml:space="preserve"> </v>
      </c>
      <c r="B13" s="57" t="s">
        <v>262</v>
      </c>
      <c r="C13" s="56" t="s">
        <v>775</v>
      </c>
      <c r="D13" s="56" t="s">
        <v>776</v>
      </c>
      <c r="E13" s="56" t="s">
        <v>9</v>
      </c>
      <c r="F13" s="53" t="s">
        <v>566</v>
      </c>
      <c r="G13" s="59" t="str">
        <f t="shared" si="1"/>
        <v>903</v>
      </c>
      <c r="H13" s="53" t="s">
        <v>74</v>
      </c>
      <c r="I13" s="53" t="s">
        <v>9</v>
      </c>
      <c r="J13" s="53" t="s">
        <v>48</v>
      </c>
      <c r="K13" s="53" t="s">
        <v>16</v>
      </c>
      <c r="L13" s="108" t="s">
        <v>67</v>
      </c>
      <c r="M13" s="54"/>
      <c r="N13" s="89" t="s">
        <v>41</v>
      </c>
      <c r="O13" s="109" t="s">
        <v>223</v>
      </c>
    </row>
    <row r="14" spans="1:15" ht="15" customHeight="1" x14ac:dyDescent="0.2">
      <c r="A14" s="123" t="str">
        <f t="shared" si="0"/>
        <v xml:space="preserve"> </v>
      </c>
      <c r="B14" s="57" t="s">
        <v>263</v>
      </c>
      <c r="C14" s="56" t="s">
        <v>775</v>
      </c>
      <c r="D14" s="56" t="s">
        <v>776</v>
      </c>
      <c r="E14" s="56" t="s">
        <v>9</v>
      </c>
      <c r="F14" s="53" t="s">
        <v>566</v>
      </c>
      <c r="G14" s="59" t="str">
        <f t="shared" si="1"/>
        <v>903</v>
      </c>
      <c r="H14" s="53" t="s">
        <v>74</v>
      </c>
      <c r="I14" s="53" t="s">
        <v>9</v>
      </c>
      <c r="J14" s="53" t="s">
        <v>48</v>
      </c>
      <c r="K14" s="53" t="s">
        <v>16</v>
      </c>
      <c r="L14" s="108" t="s">
        <v>68</v>
      </c>
      <c r="M14" s="54"/>
      <c r="N14" s="89" t="s">
        <v>41</v>
      </c>
      <c r="O14" s="109" t="s">
        <v>223</v>
      </c>
    </row>
    <row r="15" spans="1:15" x14ac:dyDescent="0.2">
      <c r="A15" s="123" t="str">
        <f t="shared" si="0"/>
        <v xml:space="preserve"> </v>
      </c>
      <c r="B15" s="99" t="s">
        <v>507</v>
      </c>
      <c r="C15" s="107" t="s">
        <v>775</v>
      </c>
      <c r="D15" s="107" t="s">
        <v>776</v>
      </c>
      <c r="E15" s="107" t="s">
        <v>9</v>
      </c>
      <c r="F15" s="100" t="s">
        <v>566</v>
      </c>
      <c r="G15" s="85" t="str">
        <f t="shared" si="1"/>
        <v>903</v>
      </c>
      <c r="H15" s="100" t="s">
        <v>74</v>
      </c>
      <c r="I15" s="100" t="s">
        <v>9</v>
      </c>
      <c r="J15" s="100" t="s">
        <v>48</v>
      </c>
      <c r="K15" s="100" t="s">
        <v>16</v>
      </c>
      <c r="L15" s="110" t="s">
        <v>217</v>
      </c>
      <c r="M15" s="54"/>
      <c r="N15" s="89" t="s">
        <v>513</v>
      </c>
      <c r="O15" s="109" t="s">
        <v>223</v>
      </c>
    </row>
    <row r="16" spans="1:15" x14ac:dyDescent="0.2">
      <c r="A16" s="123" t="str">
        <f t="shared" si="0"/>
        <v xml:space="preserve"> </v>
      </c>
      <c r="B16" s="99" t="s">
        <v>508</v>
      </c>
      <c r="C16" s="107" t="s">
        <v>775</v>
      </c>
      <c r="D16" s="107" t="s">
        <v>776</v>
      </c>
      <c r="E16" s="107" t="s">
        <v>9</v>
      </c>
      <c r="F16" s="100" t="s">
        <v>566</v>
      </c>
      <c r="G16" s="85" t="str">
        <f t="shared" si="1"/>
        <v>903</v>
      </c>
      <c r="H16" s="100" t="s">
        <v>74</v>
      </c>
      <c r="I16" s="100" t="s">
        <v>9</v>
      </c>
      <c r="J16" s="100" t="s">
        <v>48</v>
      </c>
      <c r="K16" s="100" t="s">
        <v>16</v>
      </c>
      <c r="L16" s="110" t="s">
        <v>219</v>
      </c>
      <c r="M16" s="54"/>
      <c r="N16" s="89" t="s">
        <v>513</v>
      </c>
      <c r="O16" s="109" t="s">
        <v>223</v>
      </c>
    </row>
    <row r="17" spans="1:15" x14ac:dyDescent="0.2">
      <c r="A17" s="123" t="str">
        <f t="shared" si="0"/>
        <v xml:space="preserve"> </v>
      </c>
      <c r="B17" s="99" t="s">
        <v>495</v>
      </c>
      <c r="C17" s="107" t="s">
        <v>775</v>
      </c>
      <c r="D17" s="107" t="s">
        <v>776</v>
      </c>
      <c r="E17" s="107" t="s">
        <v>9</v>
      </c>
      <c r="F17" s="100" t="s">
        <v>566</v>
      </c>
      <c r="G17" s="85" t="str">
        <f t="shared" si="1"/>
        <v>903</v>
      </c>
      <c r="H17" s="100" t="s">
        <v>74</v>
      </c>
      <c r="I17" s="100" t="s">
        <v>9</v>
      </c>
      <c r="J17" s="100" t="s">
        <v>48</v>
      </c>
      <c r="K17" s="100" t="s">
        <v>16</v>
      </c>
      <c r="L17" s="110" t="s">
        <v>66</v>
      </c>
      <c r="M17" s="54"/>
      <c r="N17" s="89" t="s">
        <v>513</v>
      </c>
      <c r="O17" s="109" t="s">
        <v>223</v>
      </c>
    </row>
    <row r="18" spans="1:15" x14ac:dyDescent="0.2">
      <c r="A18" s="123" t="str">
        <f t="shared" si="0"/>
        <v xml:space="preserve"> </v>
      </c>
      <c r="B18" s="99" t="s">
        <v>496</v>
      </c>
      <c r="C18" s="107" t="s">
        <v>775</v>
      </c>
      <c r="D18" s="107" t="s">
        <v>776</v>
      </c>
      <c r="E18" s="107" t="s">
        <v>9</v>
      </c>
      <c r="F18" s="100" t="s">
        <v>566</v>
      </c>
      <c r="G18" s="85" t="str">
        <f t="shared" si="1"/>
        <v>903</v>
      </c>
      <c r="H18" s="100" t="s">
        <v>74</v>
      </c>
      <c r="I18" s="100" t="s">
        <v>9</v>
      </c>
      <c r="J18" s="100" t="s">
        <v>48</v>
      </c>
      <c r="K18" s="100" t="s">
        <v>16</v>
      </c>
      <c r="L18" s="110" t="s">
        <v>211</v>
      </c>
      <c r="M18" s="54"/>
      <c r="N18" s="89" t="s">
        <v>513</v>
      </c>
      <c r="O18" s="109" t="s">
        <v>223</v>
      </c>
    </row>
    <row r="19" spans="1:15" x14ac:dyDescent="0.2">
      <c r="A19" s="123" t="str">
        <f t="shared" si="0"/>
        <v xml:space="preserve"> </v>
      </c>
      <c r="B19" s="99" t="s">
        <v>496</v>
      </c>
      <c r="C19" s="107" t="s">
        <v>775</v>
      </c>
      <c r="D19" s="107" t="s">
        <v>776</v>
      </c>
      <c r="E19" s="107" t="s">
        <v>9</v>
      </c>
      <c r="F19" s="100" t="s">
        <v>566</v>
      </c>
      <c r="G19" s="85" t="str">
        <f t="shared" si="1"/>
        <v>903</v>
      </c>
      <c r="H19" s="100" t="s">
        <v>74</v>
      </c>
      <c r="I19" s="100" t="s">
        <v>9</v>
      </c>
      <c r="J19" s="100" t="s">
        <v>48</v>
      </c>
      <c r="K19" s="100" t="s">
        <v>16</v>
      </c>
      <c r="L19" s="110" t="s">
        <v>251</v>
      </c>
      <c r="M19" s="54"/>
      <c r="N19" s="89" t="s">
        <v>513</v>
      </c>
      <c r="O19" s="109" t="s">
        <v>223</v>
      </c>
    </row>
    <row r="20" spans="1:15" x14ac:dyDescent="0.2">
      <c r="A20" s="123" t="str">
        <f t="shared" si="0"/>
        <v xml:space="preserve"> </v>
      </c>
      <c r="B20" s="99" t="s">
        <v>310</v>
      </c>
      <c r="C20" s="107" t="s">
        <v>775</v>
      </c>
      <c r="D20" s="107" t="s">
        <v>776</v>
      </c>
      <c r="E20" s="107" t="s">
        <v>9</v>
      </c>
      <c r="F20" s="100" t="s">
        <v>566</v>
      </c>
      <c r="G20" s="85" t="str">
        <f t="shared" si="1"/>
        <v>903</v>
      </c>
      <c r="H20" s="100" t="s">
        <v>74</v>
      </c>
      <c r="I20" s="100" t="s">
        <v>9</v>
      </c>
      <c r="J20" s="100" t="s">
        <v>48</v>
      </c>
      <c r="K20" s="100" t="s">
        <v>16</v>
      </c>
      <c r="L20" s="110" t="s">
        <v>116</v>
      </c>
      <c r="M20" s="54"/>
      <c r="N20" s="89" t="s">
        <v>513</v>
      </c>
      <c r="O20" s="109" t="s">
        <v>223</v>
      </c>
    </row>
    <row r="21" spans="1:15" x14ac:dyDescent="0.2">
      <c r="A21" s="123" t="str">
        <f t="shared" si="0"/>
        <v xml:space="preserve"> </v>
      </c>
      <c r="B21" s="57" t="s">
        <v>282</v>
      </c>
      <c r="C21" s="56" t="s">
        <v>775</v>
      </c>
      <c r="D21" s="56" t="s">
        <v>776</v>
      </c>
      <c r="E21" s="56" t="s">
        <v>9</v>
      </c>
      <c r="F21" s="53" t="s">
        <v>566</v>
      </c>
      <c r="G21" s="59" t="str">
        <f t="shared" si="1"/>
        <v>903</v>
      </c>
      <c r="H21" s="53" t="s">
        <v>74</v>
      </c>
      <c r="I21" s="53" t="s">
        <v>9</v>
      </c>
      <c r="J21" s="53" t="s">
        <v>20</v>
      </c>
      <c r="K21" s="53" t="s">
        <v>16</v>
      </c>
      <c r="L21" s="53" t="s">
        <v>9</v>
      </c>
      <c r="M21" s="54"/>
      <c r="N21" s="89"/>
      <c r="O21" s="88"/>
    </row>
    <row r="22" spans="1:15" x14ac:dyDescent="0.2">
      <c r="A22" s="123" t="str">
        <f t="shared" si="0"/>
        <v xml:space="preserve"> </v>
      </c>
      <c r="B22" s="99" t="s">
        <v>497</v>
      </c>
      <c r="C22" s="107" t="s">
        <v>775</v>
      </c>
      <c r="D22" s="107" t="s">
        <v>776</v>
      </c>
      <c r="E22" s="107" t="s">
        <v>9</v>
      </c>
      <c r="F22" s="100" t="s">
        <v>566</v>
      </c>
      <c r="G22" s="85" t="str">
        <f t="shared" si="1"/>
        <v>903</v>
      </c>
      <c r="H22" s="100" t="s">
        <v>74</v>
      </c>
      <c r="I22" s="100" t="s">
        <v>9</v>
      </c>
      <c r="J22" s="100" t="s">
        <v>20</v>
      </c>
      <c r="K22" s="100" t="s">
        <v>16</v>
      </c>
      <c r="L22" s="100" t="s">
        <v>9</v>
      </c>
      <c r="M22" s="54"/>
      <c r="N22" s="89" t="s">
        <v>513</v>
      </c>
      <c r="O22" s="88"/>
    </row>
    <row r="23" spans="1:15" x14ac:dyDescent="0.2">
      <c r="A23" s="123" t="str">
        <f t="shared" si="0"/>
        <v xml:space="preserve"> </v>
      </c>
      <c r="B23" s="99" t="s">
        <v>646</v>
      </c>
      <c r="C23" s="107" t="s">
        <v>775</v>
      </c>
      <c r="D23" s="107" t="s">
        <v>776</v>
      </c>
      <c r="E23" s="107" t="s">
        <v>9</v>
      </c>
      <c r="F23" s="100" t="s">
        <v>566</v>
      </c>
      <c r="G23" s="85" t="str">
        <f t="shared" si="1"/>
        <v>903</v>
      </c>
      <c r="H23" s="100" t="s">
        <v>74</v>
      </c>
      <c r="I23" s="100" t="s">
        <v>9</v>
      </c>
      <c r="J23" s="100" t="s">
        <v>645</v>
      </c>
      <c r="K23" s="100" t="s">
        <v>16</v>
      </c>
      <c r="L23" s="100" t="s">
        <v>9</v>
      </c>
      <c r="M23" s="54"/>
      <c r="N23" s="89" t="s">
        <v>513</v>
      </c>
      <c r="O23" s="88"/>
    </row>
    <row r="24" spans="1:15" x14ac:dyDescent="0.2">
      <c r="A24" s="123" t="str">
        <f t="shared" si="0"/>
        <v xml:space="preserve"> </v>
      </c>
      <c r="B24" s="57" t="s">
        <v>311</v>
      </c>
      <c r="C24" s="56" t="s">
        <v>775</v>
      </c>
      <c r="D24" s="56" t="s">
        <v>776</v>
      </c>
      <c r="E24" s="56" t="s">
        <v>9</v>
      </c>
      <c r="F24" s="53" t="s">
        <v>566</v>
      </c>
      <c r="G24" s="59" t="str">
        <f t="shared" si="1"/>
        <v>903</v>
      </c>
      <c r="H24" s="53" t="s">
        <v>74</v>
      </c>
      <c r="I24" s="53" t="s">
        <v>9</v>
      </c>
      <c r="J24" s="53" t="s">
        <v>312</v>
      </c>
      <c r="K24" s="53" t="s">
        <v>16</v>
      </c>
      <c r="L24" s="53" t="s">
        <v>9</v>
      </c>
      <c r="M24" s="54"/>
      <c r="N24" s="89"/>
      <c r="O24" s="88"/>
    </row>
    <row r="25" spans="1:15" x14ac:dyDescent="0.2">
      <c r="A25" s="123" t="str">
        <f t="shared" si="0"/>
        <v xml:space="preserve"> </v>
      </c>
      <c r="B25" s="52" t="s">
        <v>570</v>
      </c>
      <c r="C25" s="56" t="s">
        <v>775</v>
      </c>
      <c r="D25" s="56" t="s">
        <v>776</v>
      </c>
      <c r="E25" s="56" t="s">
        <v>9</v>
      </c>
      <c r="F25" s="53" t="s">
        <v>566</v>
      </c>
      <c r="G25" s="59" t="str">
        <f t="shared" si="1"/>
        <v>903</v>
      </c>
      <c r="H25" s="53" t="s">
        <v>74</v>
      </c>
      <c r="I25" s="53" t="s">
        <v>9</v>
      </c>
      <c r="J25" s="53" t="s">
        <v>571</v>
      </c>
      <c r="K25" s="53" t="s">
        <v>16</v>
      </c>
      <c r="L25" s="53" t="s">
        <v>9</v>
      </c>
      <c r="M25" s="54"/>
      <c r="N25" s="89"/>
      <c r="O25" s="88"/>
    </row>
    <row r="26" spans="1:15" x14ac:dyDescent="0.2">
      <c r="A26" s="123" t="str">
        <f t="shared" si="0"/>
        <v xml:space="preserve"> </v>
      </c>
      <c r="B26" s="57" t="s">
        <v>50</v>
      </c>
      <c r="C26" s="56" t="s">
        <v>775</v>
      </c>
      <c r="D26" s="56" t="s">
        <v>776</v>
      </c>
      <c r="E26" s="56" t="s">
        <v>9</v>
      </c>
      <c r="F26" s="53" t="s">
        <v>566</v>
      </c>
      <c r="G26" s="59" t="str">
        <f t="shared" si="1"/>
        <v>903</v>
      </c>
      <c r="H26" s="53" t="s">
        <v>74</v>
      </c>
      <c r="I26" s="53" t="s">
        <v>9</v>
      </c>
      <c r="J26" s="53" t="s">
        <v>222</v>
      </c>
      <c r="K26" s="53" t="s">
        <v>16</v>
      </c>
      <c r="L26" s="53" t="s">
        <v>9</v>
      </c>
      <c r="M26" s="54"/>
      <c r="N26" s="89"/>
      <c r="O26" s="88"/>
    </row>
    <row r="27" spans="1:15" x14ac:dyDescent="0.2">
      <c r="A27" s="123" t="str">
        <f t="shared" si="0"/>
        <v xml:space="preserve"> </v>
      </c>
      <c r="B27" s="99" t="s">
        <v>499</v>
      </c>
      <c r="C27" s="107" t="s">
        <v>775</v>
      </c>
      <c r="D27" s="107" t="s">
        <v>776</v>
      </c>
      <c r="E27" s="107" t="s">
        <v>9</v>
      </c>
      <c r="F27" s="100" t="s">
        <v>566</v>
      </c>
      <c r="G27" s="85" t="str">
        <f t="shared" si="1"/>
        <v>903</v>
      </c>
      <c r="H27" s="100" t="s">
        <v>74</v>
      </c>
      <c r="I27" s="100" t="s">
        <v>9</v>
      </c>
      <c r="J27" s="100" t="s">
        <v>222</v>
      </c>
      <c r="K27" s="100" t="s">
        <v>16</v>
      </c>
      <c r="L27" s="100" t="s">
        <v>9</v>
      </c>
      <c r="M27" s="54"/>
      <c r="N27" s="89" t="s">
        <v>513</v>
      </c>
      <c r="O27" s="88"/>
    </row>
    <row r="28" spans="1:15" x14ac:dyDescent="0.2">
      <c r="A28" s="123" t="str">
        <f t="shared" si="0"/>
        <v xml:space="preserve"> </v>
      </c>
      <c r="B28" s="52" t="s">
        <v>568</v>
      </c>
      <c r="C28" s="56" t="s">
        <v>775</v>
      </c>
      <c r="D28" s="56" t="s">
        <v>776</v>
      </c>
      <c r="E28" s="56" t="s">
        <v>9</v>
      </c>
      <c r="F28" s="53" t="s">
        <v>566</v>
      </c>
      <c r="G28" s="59" t="str">
        <f t="shared" si="1"/>
        <v>903</v>
      </c>
      <c r="H28" s="53" t="s">
        <v>74</v>
      </c>
      <c r="I28" s="53" t="s">
        <v>9</v>
      </c>
      <c r="J28" s="53" t="s">
        <v>569</v>
      </c>
      <c r="K28" s="53" t="s">
        <v>16</v>
      </c>
      <c r="L28" s="53" t="s">
        <v>9</v>
      </c>
      <c r="M28" s="54"/>
      <c r="N28" s="92"/>
      <c r="O28" s="88"/>
    </row>
    <row r="29" spans="1:15" x14ac:dyDescent="0.2">
      <c r="A29" s="123" t="str">
        <f t="shared" si="0"/>
        <v xml:space="preserve"> </v>
      </c>
      <c r="B29" s="57" t="s">
        <v>548</v>
      </c>
      <c r="F29" s="53"/>
      <c r="G29" s="53"/>
      <c r="H29" s="53"/>
      <c r="I29" s="53"/>
      <c r="J29" s="53"/>
      <c r="K29" s="53"/>
      <c r="L29" s="53"/>
      <c r="M29" s="111">
        <f>SUM(M7:M27)</f>
        <v>0</v>
      </c>
      <c r="N29" s="89"/>
      <c r="O29" s="88"/>
    </row>
    <row r="30" spans="1:15" x14ac:dyDescent="0.2">
      <c r="A30" s="123" t="str">
        <f t="shared" si="0"/>
        <v xml:space="preserve"> </v>
      </c>
      <c r="B30" s="57"/>
      <c r="F30" s="53"/>
      <c r="G30" s="53"/>
      <c r="H30" s="53"/>
      <c r="I30" s="53"/>
      <c r="J30" s="53"/>
      <c r="K30" s="53"/>
      <c r="L30" s="53"/>
      <c r="N30" s="89"/>
      <c r="O30" s="88"/>
    </row>
    <row r="31" spans="1:15" x14ac:dyDescent="0.2">
      <c r="A31" s="123" t="str">
        <f t="shared" si="0"/>
        <v xml:space="preserve"> </v>
      </c>
      <c r="B31" s="51" t="s">
        <v>1</v>
      </c>
      <c r="C31" s="56" t="s">
        <v>271</v>
      </c>
      <c r="D31" s="56" t="s">
        <v>276</v>
      </c>
      <c r="E31" s="56" t="s">
        <v>277</v>
      </c>
      <c r="F31" s="53" t="s">
        <v>4</v>
      </c>
      <c r="G31" s="53" t="s">
        <v>5</v>
      </c>
      <c r="H31" s="53" t="s">
        <v>6</v>
      </c>
      <c r="I31" s="53" t="s">
        <v>7</v>
      </c>
      <c r="J31" s="53" t="s">
        <v>34</v>
      </c>
      <c r="K31" s="53" t="s">
        <v>8</v>
      </c>
      <c r="L31" s="53" t="s">
        <v>278</v>
      </c>
      <c r="M31" s="51" t="s">
        <v>553</v>
      </c>
      <c r="N31" s="89"/>
      <c r="O31" s="88"/>
    </row>
    <row r="32" spans="1:15" x14ac:dyDescent="0.2">
      <c r="A32" s="123" t="str">
        <f t="shared" si="0"/>
        <v xml:space="preserve"> </v>
      </c>
      <c r="B32" s="52" t="s">
        <v>268</v>
      </c>
      <c r="C32" s="56" t="s">
        <v>775</v>
      </c>
      <c r="D32" s="56" t="s">
        <v>776</v>
      </c>
      <c r="E32" s="56" t="s">
        <v>9</v>
      </c>
      <c r="F32" s="53" t="s">
        <v>566</v>
      </c>
      <c r="G32" s="59" t="str">
        <f t="shared" ref="G32:G46" si="2">+$G$3</f>
        <v>903</v>
      </c>
      <c r="H32" s="53" t="s">
        <v>74</v>
      </c>
      <c r="I32" s="53" t="s">
        <v>9</v>
      </c>
      <c r="J32" s="53" t="s">
        <v>269</v>
      </c>
      <c r="K32" s="53" t="s">
        <v>16</v>
      </c>
      <c r="L32" s="53" t="s">
        <v>9</v>
      </c>
      <c r="M32" s="54"/>
      <c r="N32" s="89"/>
      <c r="O32" s="88"/>
    </row>
    <row r="33" spans="1:15" x14ac:dyDescent="0.2">
      <c r="A33" s="123" t="str">
        <f t="shared" si="0"/>
        <v xml:space="preserve"> </v>
      </c>
      <c r="B33" s="57" t="s">
        <v>639</v>
      </c>
      <c r="C33" s="56" t="s">
        <v>775</v>
      </c>
      <c r="D33" s="56" t="s">
        <v>776</v>
      </c>
      <c r="E33" s="56" t="s">
        <v>9</v>
      </c>
      <c r="F33" s="53" t="s">
        <v>566</v>
      </c>
      <c r="G33" s="59" t="str">
        <f t="shared" si="2"/>
        <v>903</v>
      </c>
      <c r="H33" s="53" t="s">
        <v>74</v>
      </c>
      <c r="I33" s="53" t="s">
        <v>9</v>
      </c>
      <c r="J33" s="60" t="s">
        <v>638</v>
      </c>
      <c r="K33" s="53" t="s">
        <v>16</v>
      </c>
      <c r="L33" s="53" t="s">
        <v>9</v>
      </c>
      <c r="M33" s="54"/>
      <c r="N33" s="89"/>
      <c r="O33" s="88"/>
    </row>
    <row r="34" spans="1:15" x14ac:dyDescent="0.2">
      <c r="A34" s="123" t="str">
        <f t="shared" si="0"/>
        <v xml:space="preserve"> </v>
      </c>
      <c r="B34" s="52" t="s">
        <v>17</v>
      </c>
      <c r="C34" s="56" t="s">
        <v>775</v>
      </c>
      <c r="D34" s="56" t="s">
        <v>776</v>
      </c>
      <c r="E34" s="56" t="s">
        <v>9</v>
      </c>
      <c r="F34" s="53" t="s">
        <v>566</v>
      </c>
      <c r="G34" s="59" t="str">
        <f t="shared" si="2"/>
        <v>903</v>
      </c>
      <c r="H34" s="53" t="s">
        <v>74</v>
      </c>
      <c r="I34" s="53" t="s">
        <v>9</v>
      </c>
      <c r="J34" s="53" t="s">
        <v>18</v>
      </c>
      <c r="K34" s="53" t="s">
        <v>16</v>
      </c>
      <c r="L34" s="53" t="s">
        <v>9</v>
      </c>
      <c r="M34" s="54"/>
      <c r="N34" s="89"/>
      <c r="O34" s="88"/>
    </row>
    <row r="35" spans="1:15" x14ac:dyDescent="0.2">
      <c r="A35" s="123" t="str">
        <f t="shared" si="0"/>
        <v xml:space="preserve"> </v>
      </c>
      <c r="B35" s="99" t="s">
        <v>504</v>
      </c>
      <c r="C35" s="107" t="s">
        <v>775</v>
      </c>
      <c r="D35" s="107" t="s">
        <v>776</v>
      </c>
      <c r="E35" s="107" t="s">
        <v>9</v>
      </c>
      <c r="F35" s="100" t="s">
        <v>566</v>
      </c>
      <c r="G35" s="85" t="str">
        <f t="shared" si="2"/>
        <v>903</v>
      </c>
      <c r="H35" s="100" t="s">
        <v>74</v>
      </c>
      <c r="I35" s="100" t="s">
        <v>9</v>
      </c>
      <c r="J35" s="100" t="s">
        <v>18</v>
      </c>
      <c r="K35" s="100" t="s">
        <v>16</v>
      </c>
      <c r="L35" s="100" t="s">
        <v>9</v>
      </c>
      <c r="M35" s="54"/>
      <c r="N35" s="89" t="s">
        <v>513</v>
      </c>
      <c r="O35" s="88"/>
    </row>
    <row r="36" spans="1:15" x14ac:dyDescent="0.2">
      <c r="A36" s="123" t="str">
        <f t="shared" si="0"/>
        <v xml:space="preserve"> </v>
      </c>
      <c r="B36" s="57" t="s">
        <v>572</v>
      </c>
      <c r="C36" s="56" t="s">
        <v>775</v>
      </c>
      <c r="D36" s="56" t="s">
        <v>776</v>
      </c>
      <c r="E36" s="56" t="s">
        <v>9</v>
      </c>
      <c r="F36" s="53" t="s">
        <v>566</v>
      </c>
      <c r="G36" s="59" t="str">
        <f t="shared" si="2"/>
        <v>903</v>
      </c>
      <c r="H36" s="53" t="s">
        <v>74</v>
      </c>
      <c r="I36" s="53" t="s">
        <v>9</v>
      </c>
      <c r="J36" s="53" t="s">
        <v>573</v>
      </c>
      <c r="K36" s="53" t="s">
        <v>16</v>
      </c>
      <c r="L36" s="53" t="s">
        <v>9</v>
      </c>
      <c r="M36" s="54"/>
      <c r="N36" s="89"/>
      <c r="O36" s="88"/>
    </row>
    <row r="37" spans="1:15" x14ac:dyDescent="0.2">
      <c r="A37" s="123" t="str">
        <f t="shared" si="0"/>
        <v xml:space="preserve"> </v>
      </c>
      <c r="B37" s="52" t="s">
        <v>45</v>
      </c>
      <c r="C37" s="56" t="s">
        <v>775</v>
      </c>
      <c r="D37" s="56" t="s">
        <v>776</v>
      </c>
      <c r="E37" s="56" t="s">
        <v>9</v>
      </c>
      <c r="F37" s="53" t="s">
        <v>566</v>
      </c>
      <c r="G37" s="59" t="str">
        <f t="shared" si="2"/>
        <v>903</v>
      </c>
      <c r="H37" s="53" t="s">
        <v>74</v>
      </c>
      <c r="I37" s="53" t="s">
        <v>9</v>
      </c>
      <c r="J37" s="60" t="s">
        <v>22</v>
      </c>
      <c r="K37" s="53" t="s">
        <v>16</v>
      </c>
      <c r="L37" s="53" t="s">
        <v>9</v>
      </c>
      <c r="M37" s="54"/>
      <c r="N37" s="89"/>
      <c r="O37" s="88"/>
    </row>
    <row r="38" spans="1:15" x14ac:dyDescent="0.2">
      <c r="A38" s="123" t="str">
        <f t="shared" si="0"/>
        <v xml:space="preserve"> </v>
      </c>
      <c r="B38" s="99" t="s">
        <v>505</v>
      </c>
      <c r="C38" s="107" t="s">
        <v>775</v>
      </c>
      <c r="D38" s="107" t="s">
        <v>776</v>
      </c>
      <c r="E38" s="107" t="s">
        <v>9</v>
      </c>
      <c r="F38" s="100" t="s">
        <v>566</v>
      </c>
      <c r="G38" s="85" t="str">
        <f t="shared" si="2"/>
        <v>903</v>
      </c>
      <c r="H38" s="100" t="s">
        <v>74</v>
      </c>
      <c r="I38" s="100" t="s">
        <v>9</v>
      </c>
      <c r="J38" s="100" t="s">
        <v>22</v>
      </c>
      <c r="K38" s="100" t="s">
        <v>16</v>
      </c>
      <c r="L38" s="100" t="s">
        <v>9</v>
      </c>
      <c r="M38" s="54"/>
      <c r="N38" s="89" t="s">
        <v>513</v>
      </c>
      <c r="O38" s="88"/>
    </row>
    <row r="39" spans="1:15" x14ac:dyDescent="0.2">
      <c r="A39" s="123" t="str">
        <f t="shared" si="0"/>
        <v xml:space="preserve"> </v>
      </c>
      <c r="B39" s="52" t="s">
        <v>38</v>
      </c>
      <c r="C39" s="56" t="s">
        <v>775</v>
      </c>
      <c r="D39" s="56" t="s">
        <v>776</v>
      </c>
      <c r="E39" s="56" t="s">
        <v>9</v>
      </c>
      <c r="F39" s="53" t="s">
        <v>566</v>
      </c>
      <c r="G39" s="59" t="str">
        <f t="shared" si="2"/>
        <v>903</v>
      </c>
      <c r="H39" s="53" t="s">
        <v>74</v>
      </c>
      <c r="I39" s="53" t="s">
        <v>9</v>
      </c>
      <c r="J39" s="53" t="s">
        <v>21</v>
      </c>
      <c r="K39" s="53" t="s">
        <v>16</v>
      </c>
      <c r="L39" s="53" t="s">
        <v>9</v>
      </c>
      <c r="M39" s="54"/>
      <c r="N39" s="89"/>
      <c r="O39" s="88"/>
    </row>
    <row r="40" spans="1:15" x14ac:dyDescent="0.2">
      <c r="A40" s="123" t="str">
        <f t="shared" si="0"/>
        <v xml:space="preserve"> </v>
      </c>
      <c r="B40" s="52" t="s">
        <v>562</v>
      </c>
      <c r="C40" s="56" t="s">
        <v>775</v>
      </c>
      <c r="D40" s="56" t="s">
        <v>776</v>
      </c>
      <c r="E40" s="56" t="s">
        <v>9</v>
      </c>
      <c r="F40" s="53" t="s">
        <v>566</v>
      </c>
      <c r="G40" s="59" t="str">
        <f t="shared" si="2"/>
        <v>903</v>
      </c>
      <c r="H40" s="53" t="s">
        <v>74</v>
      </c>
      <c r="I40" s="53" t="s">
        <v>9</v>
      </c>
      <c r="J40" s="53" t="s">
        <v>39</v>
      </c>
      <c r="K40" s="53" t="s">
        <v>16</v>
      </c>
      <c r="L40" s="53" t="s">
        <v>9</v>
      </c>
      <c r="M40" s="54"/>
      <c r="N40" s="89"/>
      <c r="O40" s="88"/>
    </row>
    <row r="41" spans="1:15" x14ac:dyDescent="0.2">
      <c r="A41" s="123" t="str">
        <f t="shared" si="0"/>
        <v xml:space="preserve"> </v>
      </c>
      <c r="B41" s="99" t="s">
        <v>564</v>
      </c>
      <c r="C41" s="107" t="s">
        <v>775</v>
      </c>
      <c r="D41" s="107" t="s">
        <v>776</v>
      </c>
      <c r="E41" s="107" t="s">
        <v>9</v>
      </c>
      <c r="F41" s="100" t="s">
        <v>566</v>
      </c>
      <c r="G41" s="85" t="str">
        <f t="shared" si="2"/>
        <v>903</v>
      </c>
      <c r="H41" s="100" t="s">
        <v>74</v>
      </c>
      <c r="I41" s="100" t="s">
        <v>9</v>
      </c>
      <c r="J41" s="100" t="s">
        <v>39</v>
      </c>
      <c r="K41" s="100" t="s">
        <v>16</v>
      </c>
      <c r="L41" s="100" t="s">
        <v>9</v>
      </c>
      <c r="M41" s="54"/>
      <c r="N41" s="89" t="s">
        <v>513</v>
      </c>
      <c r="O41" s="88"/>
    </row>
    <row r="42" spans="1:15" ht="14.25" customHeight="1" x14ac:dyDescent="0.2">
      <c r="A42" s="123" t="str">
        <f t="shared" si="0"/>
        <v xml:space="preserve"> </v>
      </c>
      <c r="B42" s="57" t="s">
        <v>563</v>
      </c>
      <c r="C42" s="56" t="s">
        <v>775</v>
      </c>
      <c r="D42" s="56" t="s">
        <v>776</v>
      </c>
      <c r="E42" s="56" t="s">
        <v>9</v>
      </c>
      <c r="F42" s="53" t="s">
        <v>566</v>
      </c>
      <c r="G42" s="59" t="str">
        <f t="shared" si="2"/>
        <v>903</v>
      </c>
      <c r="H42" s="53" t="s">
        <v>74</v>
      </c>
      <c r="I42" s="53" t="s">
        <v>9</v>
      </c>
      <c r="J42" s="53" t="s">
        <v>40</v>
      </c>
      <c r="K42" s="53" t="s">
        <v>16</v>
      </c>
      <c r="L42" s="108" t="s">
        <v>67</v>
      </c>
      <c r="M42" s="54"/>
      <c r="N42" s="89" t="s">
        <v>41</v>
      </c>
      <c r="O42" s="109" t="s">
        <v>223</v>
      </c>
    </row>
    <row r="43" spans="1:15" ht="14.25" customHeight="1" x14ac:dyDescent="0.2">
      <c r="A43" s="123"/>
      <c r="B43" s="57" t="s">
        <v>859</v>
      </c>
      <c r="C43" s="56" t="s">
        <v>775</v>
      </c>
      <c r="D43" s="56" t="s">
        <v>776</v>
      </c>
      <c r="E43" s="56" t="s">
        <v>9</v>
      </c>
      <c r="F43" s="53" t="s">
        <v>566</v>
      </c>
      <c r="G43" s="59" t="str">
        <f t="shared" si="2"/>
        <v>903</v>
      </c>
      <c r="H43" s="53" t="s">
        <v>74</v>
      </c>
      <c r="I43" s="53" t="s">
        <v>9</v>
      </c>
      <c r="J43" s="53" t="s">
        <v>40</v>
      </c>
      <c r="K43" s="53" t="s">
        <v>16</v>
      </c>
      <c r="L43" s="108" t="s">
        <v>857</v>
      </c>
      <c r="M43" s="54"/>
      <c r="N43" s="89"/>
      <c r="O43" s="109" t="s">
        <v>223</v>
      </c>
    </row>
    <row r="44" spans="1:15" x14ac:dyDescent="0.2">
      <c r="A44" s="123" t="str">
        <f t="shared" si="0"/>
        <v xml:space="preserve"> </v>
      </c>
      <c r="B44" s="52" t="s">
        <v>42</v>
      </c>
      <c r="C44" s="56" t="s">
        <v>775</v>
      </c>
      <c r="D44" s="56" t="s">
        <v>776</v>
      </c>
      <c r="E44" s="56" t="s">
        <v>9</v>
      </c>
      <c r="F44" s="53" t="s">
        <v>566</v>
      </c>
      <c r="G44" s="59" t="str">
        <f t="shared" si="2"/>
        <v>903</v>
      </c>
      <c r="H44" s="53" t="s">
        <v>74</v>
      </c>
      <c r="I44" s="53" t="s">
        <v>9</v>
      </c>
      <c r="J44" s="53" t="s">
        <v>43</v>
      </c>
      <c r="K44" s="53" t="s">
        <v>16</v>
      </c>
      <c r="L44" s="53" t="s">
        <v>9</v>
      </c>
      <c r="M44" s="54"/>
      <c r="N44" s="89"/>
      <c r="O44" s="88"/>
    </row>
    <row r="45" spans="1:15" x14ac:dyDescent="0.2">
      <c r="A45" s="123" t="str">
        <f t="shared" si="0"/>
        <v xml:space="preserve"> </v>
      </c>
      <c r="B45" s="99" t="s">
        <v>506</v>
      </c>
      <c r="C45" s="107" t="s">
        <v>775</v>
      </c>
      <c r="D45" s="107" t="s">
        <v>776</v>
      </c>
      <c r="E45" s="107" t="s">
        <v>9</v>
      </c>
      <c r="F45" s="100" t="s">
        <v>566</v>
      </c>
      <c r="G45" s="85" t="str">
        <f t="shared" si="2"/>
        <v>903</v>
      </c>
      <c r="H45" s="100" t="s">
        <v>74</v>
      </c>
      <c r="I45" s="100" t="s">
        <v>9</v>
      </c>
      <c r="J45" s="100" t="s">
        <v>43</v>
      </c>
      <c r="K45" s="100" t="s">
        <v>16</v>
      </c>
      <c r="L45" s="100" t="s">
        <v>9</v>
      </c>
      <c r="M45" s="54"/>
      <c r="N45" s="89" t="s">
        <v>513</v>
      </c>
      <c r="O45" s="88"/>
    </row>
    <row r="46" spans="1:15" x14ac:dyDescent="0.2">
      <c r="A46" s="123" t="str">
        <f t="shared" si="0"/>
        <v xml:space="preserve"> </v>
      </c>
      <c r="B46" s="57" t="s">
        <v>565</v>
      </c>
      <c r="C46" s="56" t="s">
        <v>775</v>
      </c>
      <c r="D46" s="56" t="s">
        <v>776</v>
      </c>
      <c r="E46" s="56" t="s">
        <v>9</v>
      </c>
      <c r="F46" s="53" t="s">
        <v>566</v>
      </c>
      <c r="G46" s="59" t="str">
        <f t="shared" si="2"/>
        <v>903</v>
      </c>
      <c r="H46" s="53" t="s">
        <v>74</v>
      </c>
      <c r="I46" s="53" t="s">
        <v>9</v>
      </c>
      <c r="J46" s="60" t="s">
        <v>567</v>
      </c>
      <c r="K46" s="53" t="s">
        <v>16</v>
      </c>
      <c r="L46" s="53" t="s">
        <v>9</v>
      </c>
      <c r="M46" s="54"/>
      <c r="N46" s="92"/>
      <c r="O46" s="88"/>
    </row>
    <row r="47" spans="1:15" x14ac:dyDescent="0.2">
      <c r="A47" s="123" t="str">
        <f t="shared" si="0"/>
        <v xml:space="preserve"> </v>
      </c>
      <c r="B47" s="52" t="s">
        <v>548</v>
      </c>
      <c r="F47" s="53"/>
      <c r="G47" s="53"/>
      <c r="H47" s="53"/>
      <c r="I47" s="53"/>
      <c r="J47" s="53"/>
      <c r="K47" s="53"/>
      <c r="L47" s="53"/>
      <c r="M47" s="111">
        <f>SUM(M32:M45)</f>
        <v>0</v>
      </c>
      <c r="N47" s="89"/>
      <c r="O47" s="88"/>
    </row>
    <row r="48" spans="1:15" x14ac:dyDescent="0.2">
      <c r="A48" s="123" t="str">
        <f t="shared" si="0"/>
        <v xml:space="preserve"> </v>
      </c>
      <c r="F48" s="53"/>
      <c r="G48" s="53"/>
      <c r="H48" s="53"/>
      <c r="I48" s="53"/>
      <c r="J48" s="53"/>
      <c r="K48" s="53"/>
      <c r="L48" s="53"/>
      <c r="N48" s="89"/>
      <c r="O48" s="88"/>
    </row>
    <row r="49" spans="1:15" x14ac:dyDescent="0.2">
      <c r="A49" s="123" t="str">
        <f t="shared" si="0"/>
        <v xml:space="preserve"> </v>
      </c>
      <c r="B49" s="51" t="s">
        <v>2</v>
      </c>
      <c r="C49" s="56" t="s">
        <v>271</v>
      </c>
      <c r="D49" s="56" t="s">
        <v>276</v>
      </c>
      <c r="E49" s="56" t="s">
        <v>277</v>
      </c>
      <c r="F49" s="53" t="s">
        <v>4</v>
      </c>
      <c r="G49" s="53" t="s">
        <v>5</v>
      </c>
      <c r="H49" s="53" t="s">
        <v>6</v>
      </c>
      <c r="I49" s="53" t="s">
        <v>7</v>
      </c>
      <c r="J49" s="53" t="s">
        <v>34</v>
      </c>
      <c r="K49" s="53" t="s">
        <v>8</v>
      </c>
      <c r="L49" s="53" t="s">
        <v>278</v>
      </c>
      <c r="M49" s="51" t="s">
        <v>553</v>
      </c>
      <c r="N49" s="89"/>
      <c r="O49" s="88"/>
    </row>
    <row r="50" spans="1:15" x14ac:dyDescent="0.2">
      <c r="A50" s="123" t="str">
        <f t="shared" si="0"/>
        <v xml:space="preserve"> </v>
      </c>
      <c r="B50" s="57" t="s">
        <v>287</v>
      </c>
      <c r="C50" s="56" t="s">
        <v>775</v>
      </c>
      <c r="D50" s="56" t="s">
        <v>776</v>
      </c>
      <c r="E50" s="56" t="s">
        <v>9</v>
      </c>
      <c r="F50" s="53" t="s">
        <v>566</v>
      </c>
      <c r="G50" s="59" t="str">
        <f t="shared" ref="G50:G57" si="3">+$G$3</f>
        <v>903</v>
      </c>
      <c r="H50" s="53" t="s">
        <v>74</v>
      </c>
      <c r="I50" s="53" t="s">
        <v>9</v>
      </c>
      <c r="J50" s="60" t="s">
        <v>285</v>
      </c>
      <c r="K50" s="53" t="s">
        <v>16</v>
      </c>
      <c r="L50" s="53" t="s">
        <v>9</v>
      </c>
      <c r="M50" s="54"/>
      <c r="N50" s="89"/>
      <c r="O50" s="88"/>
    </row>
    <row r="51" spans="1:15" x14ac:dyDescent="0.2">
      <c r="A51" s="123" t="str">
        <f t="shared" si="0"/>
        <v xml:space="preserve"> </v>
      </c>
      <c r="B51" s="57" t="s">
        <v>286</v>
      </c>
      <c r="C51" s="56" t="s">
        <v>775</v>
      </c>
      <c r="D51" s="56" t="s">
        <v>776</v>
      </c>
      <c r="E51" s="56" t="s">
        <v>9</v>
      </c>
      <c r="F51" s="53" t="s">
        <v>566</v>
      </c>
      <c r="G51" s="59" t="str">
        <f t="shared" si="3"/>
        <v>903</v>
      </c>
      <c r="H51" s="53" t="s">
        <v>74</v>
      </c>
      <c r="I51" s="53" t="s">
        <v>9</v>
      </c>
      <c r="J51" s="60" t="s">
        <v>288</v>
      </c>
      <c r="K51" s="53" t="s">
        <v>16</v>
      </c>
      <c r="L51" s="53" t="s">
        <v>9</v>
      </c>
      <c r="M51" s="54"/>
      <c r="N51" s="89"/>
      <c r="O51" s="88"/>
    </row>
    <row r="52" spans="1:15" x14ac:dyDescent="0.2">
      <c r="A52" s="123" t="str">
        <f t="shared" si="0"/>
        <v xml:space="preserve"> </v>
      </c>
      <c r="B52" s="52" t="s">
        <v>207</v>
      </c>
      <c r="C52" s="56" t="s">
        <v>775</v>
      </c>
      <c r="D52" s="56" t="s">
        <v>776</v>
      </c>
      <c r="E52" s="56" t="s">
        <v>9</v>
      </c>
      <c r="F52" s="53" t="s">
        <v>566</v>
      </c>
      <c r="G52" s="59" t="str">
        <f t="shared" si="3"/>
        <v>903</v>
      </c>
      <c r="H52" s="53" t="s">
        <v>74</v>
      </c>
      <c r="I52" s="53" t="s">
        <v>9</v>
      </c>
      <c r="J52" s="60" t="s">
        <v>283</v>
      </c>
      <c r="K52" s="53" t="s">
        <v>16</v>
      </c>
      <c r="L52" s="53" t="s">
        <v>9</v>
      </c>
      <c r="M52" s="54"/>
      <c r="N52" s="89"/>
      <c r="O52" s="88"/>
    </row>
    <row r="53" spans="1:15" ht="25.5" x14ac:dyDescent="0.2">
      <c r="A53" s="123" t="str">
        <f t="shared" si="0"/>
        <v xml:space="preserve"> </v>
      </c>
      <c r="B53" s="57" t="s">
        <v>289</v>
      </c>
      <c r="C53" s="56" t="s">
        <v>775</v>
      </c>
      <c r="D53" s="56" t="s">
        <v>776</v>
      </c>
      <c r="E53" s="56" t="s">
        <v>9</v>
      </c>
      <c r="F53" s="53" t="s">
        <v>566</v>
      </c>
      <c r="G53" s="59" t="str">
        <f t="shared" si="3"/>
        <v>903</v>
      </c>
      <c r="H53" s="53" t="s">
        <v>74</v>
      </c>
      <c r="I53" s="53" t="s">
        <v>9</v>
      </c>
      <c r="J53" s="60" t="s">
        <v>284</v>
      </c>
      <c r="K53" s="53" t="s">
        <v>16</v>
      </c>
      <c r="L53" s="53" t="s">
        <v>9</v>
      </c>
      <c r="M53" s="54"/>
      <c r="N53" s="89"/>
      <c r="O53" s="88"/>
    </row>
    <row r="54" spans="1:15" x14ac:dyDescent="0.2">
      <c r="A54" s="123" t="str">
        <f t="shared" si="0"/>
        <v xml:space="preserve"> </v>
      </c>
      <c r="B54" s="57" t="s">
        <v>290</v>
      </c>
      <c r="C54" s="56" t="s">
        <v>775</v>
      </c>
      <c r="D54" s="56" t="s">
        <v>776</v>
      </c>
      <c r="E54" s="56" t="s">
        <v>9</v>
      </c>
      <c r="F54" s="53" t="s">
        <v>566</v>
      </c>
      <c r="G54" s="59" t="str">
        <f t="shared" si="3"/>
        <v>903</v>
      </c>
      <c r="H54" s="53" t="s">
        <v>74</v>
      </c>
      <c r="I54" s="53" t="s">
        <v>9</v>
      </c>
      <c r="J54" s="60" t="s">
        <v>291</v>
      </c>
      <c r="K54" s="53" t="s">
        <v>16</v>
      </c>
      <c r="L54" s="53" t="s">
        <v>9</v>
      </c>
      <c r="M54" s="54"/>
      <c r="N54" s="89"/>
      <c r="O54" s="88"/>
    </row>
    <row r="55" spans="1:15" x14ac:dyDescent="0.2">
      <c r="A55" s="123" t="str">
        <f t="shared" si="0"/>
        <v xml:space="preserve"> </v>
      </c>
      <c r="B55" s="57" t="s">
        <v>292</v>
      </c>
      <c r="C55" s="56" t="s">
        <v>775</v>
      </c>
      <c r="D55" s="56" t="s">
        <v>776</v>
      </c>
      <c r="E55" s="56" t="s">
        <v>9</v>
      </c>
      <c r="F55" s="53" t="s">
        <v>566</v>
      </c>
      <c r="G55" s="59" t="str">
        <f t="shared" si="3"/>
        <v>903</v>
      </c>
      <c r="H55" s="53" t="s">
        <v>74</v>
      </c>
      <c r="I55" s="53" t="s">
        <v>9</v>
      </c>
      <c r="J55" s="60" t="s">
        <v>293</v>
      </c>
      <c r="K55" s="53" t="s">
        <v>16</v>
      </c>
      <c r="L55" s="53" t="s">
        <v>9</v>
      </c>
      <c r="M55" s="54"/>
      <c r="N55" s="89"/>
      <c r="O55" s="88"/>
    </row>
    <row r="56" spans="1:15" ht="25.5" x14ac:dyDescent="0.2">
      <c r="A56" s="123" t="str">
        <f t="shared" si="0"/>
        <v xml:space="preserve"> </v>
      </c>
      <c r="B56" s="57" t="s">
        <v>530</v>
      </c>
      <c r="C56" s="56" t="s">
        <v>775</v>
      </c>
      <c r="D56" s="56" t="s">
        <v>776</v>
      </c>
      <c r="E56" s="56" t="s">
        <v>9</v>
      </c>
      <c r="F56" s="53" t="s">
        <v>566</v>
      </c>
      <c r="G56" s="59" t="str">
        <f t="shared" si="3"/>
        <v>903</v>
      </c>
      <c r="H56" s="53" t="s">
        <v>74</v>
      </c>
      <c r="I56" s="53" t="s">
        <v>9</v>
      </c>
      <c r="J56" s="53" t="s">
        <v>19</v>
      </c>
      <c r="K56" s="53" t="s">
        <v>16</v>
      </c>
      <c r="L56" s="53" t="s">
        <v>9</v>
      </c>
      <c r="M56" s="54"/>
      <c r="N56" s="89"/>
      <c r="O56" s="88"/>
    </row>
    <row r="57" spans="1:15" x14ac:dyDescent="0.2">
      <c r="A57" s="123" t="str">
        <f t="shared" si="0"/>
        <v xml:space="preserve"> </v>
      </c>
      <c r="B57" s="57" t="s">
        <v>658</v>
      </c>
      <c r="C57" s="56" t="s">
        <v>775</v>
      </c>
      <c r="D57" s="56" t="s">
        <v>776</v>
      </c>
      <c r="E57" s="56" t="s">
        <v>9</v>
      </c>
      <c r="F57" s="53" t="s">
        <v>566</v>
      </c>
      <c r="G57" s="59" t="str">
        <f t="shared" si="3"/>
        <v>903</v>
      </c>
      <c r="H57" s="53" t="s">
        <v>74</v>
      </c>
      <c r="I57" s="53" t="s">
        <v>9</v>
      </c>
      <c r="J57" s="60" t="s">
        <v>657</v>
      </c>
      <c r="K57" s="53" t="s">
        <v>16</v>
      </c>
      <c r="L57" s="53" t="s">
        <v>9</v>
      </c>
      <c r="M57" s="54"/>
      <c r="N57" s="89"/>
      <c r="O57" s="88"/>
    </row>
    <row r="58" spans="1:15" x14ac:dyDescent="0.2">
      <c r="A58" s="123" t="str">
        <f t="shared" si="0"/>
        <v xml:space="preserve"> </v>
      </c>
      <c r="B58" s="52" t="s">
        <v>548</v>
      </c>
      <c r="F58" s="53"/>
      <c r="G58" s="55"/>
      <c r="H58" s="53"/>
      <c r="I58" s="53"/>
      <c r="J58" s="53"/>
      <c r="K58" s="53"/>
      <c r="L58" s="53"/>
      <c r="M58" s="111">
        <f>SUM(M50:M56)</f>
        <v>0</v>
      </c>
      <c r="N58" s="89"/>
      <c r="O58" s="89"/>
    </row>
    <row r="59" spans="1:15" ht="12.75" customHeight="1" x14ac:dyDescent="0.2">
      <c r="A59" s="123" t="str">
        <f t="shared" si="0"/>
        <v xml:space="preserve"> </v>
      </c>
      <c r="B59" s="61" t="s">
        <v>206</v>
      </c>
      <c r="C59" s="61"/>
      <c r="D59" s="61"/>
      <c r="E59" s="61"/>
      <c r="F59" s="61"/>
      <c r="G59" s="61"/>
      <c r="H59" s="61"/>
      <c r="I59" s="61"/>
      <c r="J59" s="61"/>
      <c r="K59" s="53"/>
      <c r="L59" s="53"/>
      <c r="M59" s="111">
        <f>+M29-M47-M58</f>
        <v>0</v>
      </c>
      <c r="N59" s="89"/>
      <c r="O59" s="88"/>
    </row>
    <row r="60" spans="1:15" x14ac:dyDescent="0.2">
      <c r="A60" s="123" t="str">
        <f t="shared" si="0"/>
        <v xml:space="preserve"> </v>
      </c>
      <c r="F60" s="53"/>
      <c r="G60" s="53"/>
      <c r="H60" s="53"/>
      <c r="I60" s="53"/>
      <c r="J60" s="53"/>
      <c r="K60" s="53"/>
      <c r="L60" s="53"/>
      <c r="N60" s="89"/>
      <c r="O60" s="88"/>
    </row>
    <row r="61" spans="1:15" x14ac:dyDescent="0.2">
      <c r="A61" s="123" t="str">
        <f t="shared" si="0"/>
        <v xml:space="preserve"> </v>
      </c>
      <c r="B61" s="51" t="s">
        <v>3</v>
      </c>
      <c r="C61" s="56" t="s">
        <v>271</v>
      </c>
      <c r="D61" s="56" t="s">
        <v>276</v>
      </c>
      <c r="E61" s="56" t="s">
        <v>277</v>
      </c>
      <c r="F61" s="53" t="s">
        <v>4</v>
      </c>
      <c r="G61" s="53" t="s">
        <v>5</v>
      </c>
      <c r="H61" s="53" t="s">
        <v>6</v>
      </c>
      <c r="I61" s="53" t="s">
        <v>7</v>
      </c>
      <c r="J61" s="53" t="s">
        <v>34</v>
      </c>
      <c r="K61" s="53" t="s">
        <v>8</v>
      </c>
      <c r="L61" s="53" t="s">
        <v>278</v>
      </c>
      <c r="M61" s="51" t="s">
        <v>553</v>
      </c>
      <c r="N61" s="89"/>
      <c r="O61" s="88"/>
    </row>
    <row r="62" spans="1:15" x14ac:dyDescent="0.2">
      <c r="A62" s="123" t="str">
        <f t="shared" si="0"/>
        <v xml:space="preserve"> </v>
      </c>
      <c r="B62" s="52" t="s">
        <v>52</v>
      </c>
      <c r="C62" s="56" t="s">
        <v>775</v>
      </c>
      <c r="D62" s="56" t="s">
        <v>776</v>
      </c>
      <c r="E62" s="56" t="s">
        <v>9</v>
      </c>
      <c r="F62" s="53" t="s">
        <v>566</v>
      </c>
      <c r="G62" s="59" t="str">
        <f t="shared" ref="G62:G103" si="4">+$G$3</f>
        <v>903</v>
      </c>
      <c r="H62" s="53" t="s">
        <v>74</v>
      </c>
      <c r="I62" s="53" t="s">
        <v>9</v>
      </c>
      <c r="J62" s="53" t="s">
        <v>244</v>
      </c>
      <c r="K62" s="53" t="s">
        <v>16</v>
      </c>
      <c r="L62" s="53" t="s">
        <v>9</v>
      </c>
      <c r="M62" s="54"/>
      <c r="N62" s="89"/>
      <c r="O62" s="88"/>
    </row>
    <row r="63" spans="1:15" x14ac:dyDescent="0.2">
      <c r="A63" s="123" t="str">
        <f t="shared" si="0"/>
        <v xml:space="preserve"> </v>
      </c>
      <c r="B63" s="52" t="s">
        <v>53</v>
      </c>
      <c r="C63" s="56" t="s">
        <v>775</v>
      </c>
      <c r="D63" s="56" t="s">
        <v>776</v>
      </c>
      <c r="E63" s="56" t="s">
        <v>9</v>
      </c>
      <c r="F63" s="53" t="s">
        <v>566</v>
      </c>
      <c r="G63" s="59" t="str">
        <f t="shared" si="4"/>
        <v>903</v>
      </c>
      <c r="H63" s="53" t="s">
        <v>74</v>
      </c>
      <c r="I63" s="53" t="s">
        <v>9</v>
      </c>
      <c r="J63" s="60" t="s">
        <v>295</v>
      </c>
      <c r="K63" s="53" t="s">
        <v>16</v>
      </c>
      <c r="L63" s="53" t="s">
        <v>9</v>
      </c>
      <c r="M63" s="54"/>
      <c r="N63" s="89"/>
      <c r="O63" s="88"/>
    </row>
    <row r="64" spans="1:15" x14ac:dyDescent="0.2">
      <c r="A64" s="123" t="str">
        <f t="shared" si="0"/>
        <v xml:space="preserve"> </v>
      </c>
      <c r="B64" s="99" t="s">
        <v>485</v>
      </c>
      <c r="C64" s="107" t="s">
        <v>775</v>
      </c>
      <c r="D64" s="107" t="s">
        <v>776</v>
      </c>
      <c r="E64" s="107" t="s">
        <v>9</v>
      </c>
      <c r="F64" s="100" t="s">
        <v>566</v>
      </c>
      <c r="G64" s="85" t="str">
        <f t="shared" si="4"/>
        <v>903</v>
      </c>
      <c r="H64" s="100" t="s">
        <v>74</v>
      </c>
      <c r="I64" s="100" t="s">
        <v>93</v>
      </c>
      <c r="J64" s="100" t="s">
        <v>531</v>
      </c>
      <c r="K64" s="100" t="s">
        <v>16</v>
      </c>
      <c r="L64" s="100" t="s">
        <v>66</v>
      </c>
      <c r="M64" s="54"/>
      <c r="N64" s="89" t="s">
        <v>513</v>
      </c>
      <c r="O64" s="88"/>
    </row>
    <row r="65" spans="1:15" x14ac:dyDescent="0.2">
      <c r="A65" s="123" t="str">
        <f t="shared" si="0"/>
        <v xml:space="preserve"> </v>
      </c>
      <c r="B65" s="99" t="s">
        <v>486</v>
      </c>
      <c r="C65" s="107" t="s">
        <v>775</v>
      </c>
      <c r="D65" s="107" t="s">
        <v>776</v>
      </c>
      <c r="E65" s="107" t="s">
        <v>9</v>
      </c>
      <c r="F65" s="100" t="s">
        <v>566</v>
      </c>
      <c r="G65" s="85" t="str">
        <f t="shared" si="4"/>
        <v>903</v>
      </c>
      <c r="H65" s="100" t="s">
        <v>74</v>
      </c>
      <c r="I65" s="100" t="s">
        <v>93</v>
      </c>
      <c r="J65" s="100" t="s">
        <v>531</v>
      </c>
      <c r="K65" s="100" t="s">
        <v>16</v>
      </c>
      <c r="L65" s="100" t="s">
        <v>211</v>
      </c>
      <c r="M65" s="54"/>
      <c r="N65" s="89" t="s">
        <v>513</v>
      </c>
      <c r="O65" s="88"/>
    </row>
    <row r="66" spans="1:15" x14ac:dyDescent="0.2">
      <c r="A66" s="123" t="str">
        <f t="shared" si="0"/>
        <v xml:space="preserve"> </v>
      </c>
      <c r="B66" s="99" t="s">
        <v>487</v>
      </c>
      <c r="C66" s="107" t="s">
        <v>775</v>
      </c>
      <c r="D66" s="107" t="s">
        <v>776</v>
      </c>
      <c r="E66" s="107" t="s">
        <v>9</v>
      </c>
      <c r="F66" s="100" t="s">
        <v>566</v>
      </c>
      <c r="G66" s="85" t="str">
        <f t="shared" si="4"/>
        <v>903</v>
      </c>
      <c r="H66" s="100" t="s">
        <v>74</v>
      </c>
      <c r="I66" s="100" t="s">
        <v>93</v>
      </c>
      <c r="J66" s="100" t="s">
        <v>531</v>
      </c>
      <c r="K66" s="100" t="s">
        <v>16</v>
      </c>
      <c r="L66" s="100" t="s">
        <v>9</v>
      </c>
      <c r="M66" s="54"/>
      <c r="N66" s="89" t="s">
        <v>513</v>
      </c>
      <c r="O66" s="88"/>
    </row>
    <row r="67" spans="1:15" x14ac:dyDescent="0.2">
      <c r="A67" s="123" t="str">
        <f t="shared" si="0"/>
        <v xml:space="preserve"> </v>
      </c>
      <c r="B67" s="99" t="s">
        <v>510</v>
      </c>
      <c r="C67" s="107" t="s">
        <v>775</v>
      </c>
      <c r="D67" s="107" t="s">
        <v>776</v>
      </c>
      <c r="E67" s="107" t="s">
        <v>9</v>
      </c>
      <c r="F67" s="100" t="s">
        <v>566</v>
      </c>
      <c r="G67" s="85" t="str">
        <f t="shared" si="4"/>
        <v>903</v>
      </c>
      <c r="H67" s="100" t="s">
        <v>74</v>
      </c>
      <c r="I67" s="100" t="s">
        <v>93</v>
      </c>
      <c r="J67" s="100" t="s">
        <v>531</v>
      </c>
      <c r="K67" s="100" t="s">
        <v>16</v>
      </c>
      <c r="L67" s="100" t="s">
        <v>9</v>
      </c>
      <c r="M67" s="54"/>
      <c r="N67" s="89" t="s">
        <v>513</v>
      </c>
      <c r="O67" s="88"/>
    </row>
    <row r="68" spans="1:15" x14ac:dyDescent="0.2">
      <c r="A68" s="123" t="str">
        <f t="shared" si="0"/>
        <v xml:space="preserve"> </v>
      </c>
      <c r="B68" s="99" t="s">
        <v>475</v>
      </c>
      <c r="C68" s="107" t="s">
        <v>775</v>
      </c>
      <c r="D68" s="107" t="s">
        <v>776</v>
      </c>
      <c r="E68" s="107" t="s">
        <v>9</v>
      </c>
      <c r="F68" s="100" t="s">
        <v>566</v>
      </c>
      <c r="G68" s="85" t="str">
        <f t="shared" si="4"/>
        <v>903</v>
      </c>
      <c r="H68" s="100" t="s">
        <v>74</v>
      </c>
      <c r="I68" s="100" t="s">
        <v>93</v>
      </c>
      <c r="J68" s="100" t="s">
        <v>531</v>
      </c>
      <c r="K68" s="100" t="s">
        <v>16</v>
      </c>
      <c r="L68" s="100" t="s">
        <v>66</v>
      </c>
      <c r="M68" s="54"/>
      <c r="N68" s="89" t="s">
        <v>513</v>
      </c>
      <c r="O68" s="88"/>
    </row>
    <row r="69" spans="1:15" x14ac:dyDescent="0.2">
      <c r="A69" s="123" t="str">
        <f t="shared" si="0"/>
        <v xml:space="preserve"> </v>
      </c>
      <c r="B69" s="99" t="s">
        <v>476</v>
      </c>
      <c r="C69" s="107" t="s">
        <v>775</v>
      </c>
      <c r="D69" s="107" t="s">
        <v>776</v>
      </c>
      <c r="E69" s="107" t="s">
        <v>9</v>
      </c>
      <c r="F69" s="100" t="s">
        <v>566</v>
      </c>
      <c r="G69" s="85" t="str">
        <f t="shared" si="4"/>
        <v>903</v>
      </c>
      <c r="H69" s="100" t="s">
        <v>74</v>
      </c>
      <c r="I69" s="100" t="s">
        <v>93</v>
      </c>
      <c r="J69" s="100" t="s">
        <v>531</v>
      </c>
      <c r="K69" s="100" t="s">
        <v>16</v>
      </c>
      <c r="L69" s="100" t="s">
        <v>9</v>
      </c>
      <c r="M69" s="54"/>
      <c r="N69" s="89" t="s">
        <v>513</v>
      </c>
      <c r="O69" s="88"/>
    </row>
    <row r="70" spans="1:15" x14ac:dyDescent="0.2">
      <c r="A70" s="123" t="str">
        <f t="shared" si="0"/>
        <v xml:space="preserve"> </v>
      </c>
      <c r="B70" s="99" t="s">
        <v>479</v>
      </c>
      <c r="C70" s="107" t="s">
        <v>775</v>
      </c>
      <c r="D70" s="107" t="s">
        <v>776</v>
      </c>
      <c r="E70" s="107" t="s">
        <v>9</v>
      </c>
      <c r="F70" s="100" t="s">
        <v>566</v>
      </c>
      <c r="G70" s="85" t="str">
        <f t="shared" si="4"/>
        <v>903</v>
      </c>
      <c r="H70" s="100" t="s">
        <v>74</v>
      </c>
      <c r="I70" s="100" t="s">
        <v>93</v>
      </c>
      <c r="J70" s="100" t="s">
        <v>295</v>
      </c>
      <c r="K70" s="100" t="s">
        <v>16</v>
      </c>
      <c r="L70" s="100" t="s">
        <v>9</v>
      </c>
      <c r="M70" s="54"/>
      <c r="N70" s="89" t="s">
        <v>513</v>
      </c>
      <c r="O70" s="88"/>
    </row>
    <row r="71" spans="1:15" x14ac:dyDescent="0.2">
      <c r="A71" s="123" t="str">
        <f t="shared" ref="A71:A148" si="5">IF(OR(E71=$I$3,E71=$J$3,E71=$K$3,E71=$L$3)," ",IF(E71=0," ",IF(E71="School Code"," ","X")))</f>
        <v xml:space="preserve"> </v>
      </c>
      <c r="B71" s="52" t="s">
        <v>110</v>
      </c>
      <c r="C71" s="56" t="s">
        <v>775</v>
      </c>
      <c r="D71" s="56" t="s">
        <v>776</v>
      </c>
      <c r="E71" s="56" t="s">
        <v>9</v>
      </c>
      <c r="F71" s="53" t="s">
        <v>566</v>
      </c>
      <c r="G71" s="59" t="str">
        <f t="shared" si="4"/>
        <v>903</v>
      </c>
      <c r="H71" s="53" t="s">
        <v>74</v>
      </c>
      <c r="I71" s="53" t="s">
        <v>9</v>
      </c>
      <c r="J71" s="53" t="s">
        <v>54</v>
      </c>
      <c r="K71" s="53" t="s">
        <v>16</v>
      </c>
      <c r="L71" s="53" t="s">
        <v>9</v>
      </c>
      <c r="M71" s="54"/>
      <c r="N71" s="89"/>
      <c r="O71" s="88"/>
    </row>
    <row r="72" spans="1:15" x14ac:dyDescent="0.2">
      <c r="A72" s="123" t="str">
        <f t="shared" si="5"/>
        <v xml:space="preserve"> </v>
      </c>
      <c r="B72" s="52" t="s">
        <v>108</v>
      </c>
      <c r="C72" s="56" t="s">
        <v>775</v>
      </c>
      <c r="D72" s="56" t="s">
        <v>776</v>
      </c>
      <c r="E72" s="56" t="s">
        <v>9</v>
      </c>
      <c r="F72" s="53" t="s">
        <v>566</v>
      </c>
      <c r="G72" s="59" t="str">
        <f t="shared" si="4"/>
        <v>903</v>
      </c>
      <c r="H72" s="53" t="s">
        <v>74</v>
      </c>
      <c r="I72" s="53" t="s">
        <v>9</v>
      </c>
      <c r="J72" s="53" t="s">
        <v>109</v>
      </c>
      <c r="K72" s="53" t="s">
        <v>16</v>
      </c>
      <c r="L72" s="53" t="s">
        <v>9</v>
      </c>
      <c r="M72" s="54"/>
      <c r="N72" s="89"/>
      <c r="O72" s="88"/>
    </row>
    <row r="73" spans="1:15" x14ac:dyDescent="0.2">
      <c r="A73" s="123" t="str">
        <f t="shared" si="5"/>
        <v xml:space="preserve"> </v>
      </c>
      <c r="B73" s="52" t="s">
        <v>55</v>
      </c>
      <c r="C73" s="56" t="s">
        <v>775</v>
      </c>
      <c r="D73" s="56" t="s">
        <v>776</v>
      </c>
      <c r="E73" s="56" t="s">
        <v>9</v>
      </c>
      <c r="F73" s="53" t="s">
        <v>566</v>
      </c>
      <c r="G73" s="59" t="str">
        <f t="shared" si="4"/>
        <v>903</v>
      </c>
      <c r="H73" s="53" t="s">
        <v>74</v>
      </c>
      <c r="I73" s="53" t="s">
        <v>9</v>
      </c>
      <c r="J73" s="53" t="s">
        <v>57</v>
      </c>
      <c r="K73" s="53" t="s">
        <v>16</v>
      </c>
      <c r="L73" s="53" t="s">
        <v>9</v>
      </c>
      <c r="M73" s="54"/>
      <c r="N73" s="89"/>
      <c r="O73" s="88"/>
    </row>
    <row r="74" spans="1:15" x14ac:dyDescent="0.2">
      <c r="A74" s="123" t="str">
        <f t="shared" si="5"/>
        <v xml:space="preserve"> </v>
      </c>
      <c r="B74" s="52" t="s">
        <v>56</v>
      </c>
      <c r="C74" s="56" t="s">
        <v>775</v>
      </c>
      <c r="D74" s="56" t="s">
        <v>776</v>
      </c>
      <c r="E74" s="56" t="s">
        <v>9</v>
      </c>
      <c r="F74" s="53" t="s">
        <v>566</v>
      </c>
      <c r="G74" s="59" t="str">
        <f t="shared" si="4"/>
        <v>903</v>
      </c>
      <c r="H74" s="53" t="s">
        <v>74</v>
      </c>
      <c r="I74" s="53" t="s">
        <v>9</v>
      </c>
      <c r="J74" s="53" t="s">
        <v>23</v>
      </c>
      <c r="K74" s="53" t="s">
        <v>16</v>
      </c>
      <c r="L74" s="53" t="s">
        <v>9</v>
      </c>
      <c r="M74" s="54"/>
      <c r="N74" s="89"/>
      <c r="O74" s="88"/>
    </row>
    <row r="75" spans="1:15" x14ac:dyDescent="0.2">
      <c r="A75" s="123" t="str">
        <f t="shared" si="5"/>
        <v xml:space="preserve"> </v>
      </c>
      <c r="B75" s="57" t="s">
        <v>296</v>
      </c>
      <c r="C75" s="56" t="s">
        <v>775</v>
      </c>
      <c r="D75" s="56" t="s">
        <v>776</v>
      </c>
      <c r="E75" s="56" t="s">
        <v>9</v>
      </c>
      <c r="F75" s="53" t="s">
        <v>566</v>
      </c>
      <c r="G75" s="59" t="str">
        <f t="shared" si="4"/>
        <v>903</v>
      </c>
      <c r="H75" s="53" t="s">
        <v>74</v>
      </c>
      <c r="I75" s="53" t="s">
        <v>9</v>
      </c>
      <c r="J75" s="60" t="s">
        <v>264</v>
      </c>
      <c r="K75" s="53" t="s">
        <v>16</v>
      </c>
      <c r="L75" s="60" t="s">
        <v>272</v>
      </c>
      <c r="M75" s="54"/>
      <c r="N75" s="89"/>
      <c r="O75" s="88"/>
    </row>
    <row r="76" spans="1:15" x14ac:dyDescent="0.2">
      <c r="A76" s="123" t="str">
        <f t="shared" si="5"/>
        <v xml:space="preserve"> </v>
      </c>
      <c r="B76" s="57" t="s">
        <v>528</v>
      </c>
      <c r="C76" s="56" t="s">
        <v>775</v>
      </c>
      <c r="D76" s="56" t="s">
        <v>776</v>
      </c>
      <c r="E76" s="56" t="s">
        <v>9</v>
      </c>
      <c r="F76" s="53" t="s">
        <v>566</v>
      </c>
      <c r="G76" s="59" t="str">
        <f t="shared" si="4"/>
        <v>903</v>
      </c>
      <c r="H76" s="53" t="s">
        <v>74</v>
      </c>
      <c r="I76" s="53" t="s">
        <v>9</v>
      </c>
      <c r="J76" s="60" t="s">
        <v>23</v>
      </c>
      <c r="K76" s="53" t="s">
        <v>16</v>
      </c>
      <c r="L76" s="60" t="s">
        <v>9</v>
      </c>
      <c r="M76" s="54"/>
      <c r="N76" s="89"/>
      <c r="O76" s="88"/>
    </row>
    <row r="77" spans="1:15" x14ac:dyDescent="0.2">
      <c r="A77" s="123" t="str">
        <f t="shared" si="5"/>
        <v xml:space="preserve"> </v>
      </c>
      <c r="B77" s="52" t="s">
        <v>59</v>
      </c>
      <c r="C77" s="56" t="s">
        <v>775</v>
      </c>
      <c r="D77" s="56" t="s">
        <v>776</v>
      </c>
      <c r="E77" s="56" t="s">
        <v>9</v>
      </c>
      <c r="F77" s="53" t="s">
        <v>566</v>
      </c>
      <c r="G77" s="59" t="str">
        <f t="shared" si="4"/>
        <v>903</v>
      </c>
      <c r="H77" s="53" t="s">
        <v>74</v>
      </c>
      <c r="I77" s="53" t="s">
        <v>9</v>
      </c>
      <c r="J77" s="53" t="s">
        <v>58</v>
      </c>
      <c r="K77" s="53" t="s">
        <v>16</v>
      </c>
      <c r="L77" s="53" t="s">
        <v>9</v>
      </c>
      <c r="M77" s="54"/>
      <c r="N77" s="89"/>
      <c r="O77" s="88"/>
    </row>
    <row r="78" spans="1:15" x14ac:dyDescent="0.2">
      <c r="A78" s="123"/>
      <c r="B78" s="57" t="s">
        <v>862</v>
      </c>
      <c r="C78" s="56" t="s">
        <v>775</v>
      </c>
      <c r="D78" s="56" t="s">
        <v>776</v>
      </c>
      <c r="E78" s="56" t="s">
        <v>9</v>
      </c>
      <c r="F78" s="53" t="s">
        <v>566</v>
      </c>
      <c r="G78" s="59" t="str">
        <f t="shared" si="4"/>
        <v>903</v>
      </c>
      <c r="H78" s="53" t="s">
        <v>74</v>
      </c>
      <c r="I78" s="53" t="s">
        <v>9</v>
      </c>
      <c r="J78" s="60" t="s">
        <v>863</v>
      </c>
      <c r="K78" s="53" t="s">
        <v>16</v>
      </c>
      <c r="L78" s="60" t="s">
        <v>864</v>
      </c>
      <c r="M78" s="54"/>
      <c r="N78" s="89"/>
      <c r="O78" s="88"/>
    </row>
    <row r="79" spans="1:15" x14ac:dyDescent="0.2">
      <c r="A79" s="123" t="str">
        <f t="shared" si="5"/>
        <v xml:space="preserve"> </v>
      </c>
      <c r="B79" s="52" t="s">
        <v>60</v>
      </c>
      <c r="C79" s="56" t="s">
        <v>775</v>
      </c>
      <c r="D79" s="56" t="s">
        <v>776</v>
      </c>
      <c r="E79" s="56" t="s">
        <v>9</v>
      </c>
      <c r="F79" s="53" t="s">
        <v>566</v>
      </c>
      <c r="G79" s="59" t="str">
        <f t="shared" si="4"/>
        <v>903</v>
      </c>
      <c r="H79" s="53" t="s">
        <v>74</v>
      </c>
      <c r="I79" s="53" t="s">
        <v>9</v>
      </c>
      <c r="J79" s="53" t="s">
        <v>61</v>
      </c>
      <c r="K79" s="53" t="s">
        <v>16</v>
      </c>
      <c r="L79" s="53" t="s">
        <v>9</v>
      </c>
      <c r="M79" s="54"/>
      <c r="N79" s="89"/>
      <c r="O79" s="88"/>
    </row>
    <row r="80" spans="1:15" x14ac:dyDescent="0.2">
      <c r="A80" s="123" t="str">
        <f t="shared" si="5"/>
        <v xml:space="preserve"> </v>
      </c>
      <c r="B80" s="52" t="s">
        <v>63</v>
      </c>
      <c r="C80" s="56" t="s">
        <v>775</v>
      </c>
      <c r="D80" s="56" t="s">
        <v>776</v>
      </c>
      <c r="E80" s="56" t="s">
        <v>9</v>
      </c>
      <c r="F80" s="53" t="s">
        <v>566</v>
      </c>
      <c r="G80" s="59" t="str">
        <f t="shared" si="4"/>
        <v>903</v>
      </c>
      <c r="H80" s="53" t="s">
        <v>74</v>
      </c>
      <c r="I80" s="53" t="s">
        <v>9</v>
      </c>
      <c r="J80" s="53" t="s">
        <v>205</v>
      </c>
      <c r="K80" s="53" t="s">
        <v>16</v>
      </c>
      <c r="L80" s="53" t="s">
        <v>62</v>
      </c>
      <c r="M80" s="54"/>
      <c r="N80" s="89"/>
      <c r="O80" s="88"/>
    </row>
    <row r="81" spans="1:15" x14ac:dyDescent="0.2">
      <c r="A81" s="123" t="str">
        <f t="shared" si="5"/>
        <v xml:space="preserve"> </v>
      </c>
      <c r="B81" s="52" t="s">
        <v>313</v>
      </c>
      <c r="C81" s="56" t="s">
        <v>775</v>
      </c>
      <c r="D81" s="56" t="s">
        <v>776</v>
      </c>
      <c r="E81" s="56" t="s">
        <v>9</v>
      </c>
      <c r="F81" s="53" t="s">
        <v>566</v>
      </c>
      <c r="G81" s="59" t="str">
        <f t="shared" si="4"/>
        <v>903</v>
      </c>
      <c r="H81" s="53" t="s">
        <v>74</v>
      </c>
      <c r="I81" s="53" t="s">
        <v>9</v>
      </c>
      <c r="J81" s="53" t="s">
        <v>205</v>
      </c>
      <c r="K81" s="53" t="s">
        <v>16</v>
      </c>
      <c r="L81" s="53" t="s">
        <v>314</v>
      </c>
      <c r="M81" s="54"/>
      <c r="N81" s="89"/>
      <c r="O81" s="88"/>
    </row>
    <row r="82" spans="1:15" x14ac:dyDescent="0.2">
      <c r="A82" s="123"/>
      <c r="B82" s="57" t="s">
        <v>823</v>
      </c>
      <c r="C82" s="56" t="s">
        <v>775</v>
      </c>
      <c r="D82" s="56" t="s">
        <v>776</v>
      </c>
      <c r="E82" s="56" t="s">
        <v>9</v>
      </c>
      <c r="F82" s="53" t="s">
        <v>566</v>
      </c>
      <c r="G82" s="59" t="str">
        <f t="shared" si="4"/>
        <v>903</v>
      </c>
      <c r="H82" s="53" t="s">
        <v>74</v>
      </c>
      <c r="I82" s="53" t="s">
        <v>9</v>
      </c>
      <c r="J82" s="53" t="s">
        <v>205</v>
      </c>
      <c r="K82" s="53" t="s">
        <v>16</v>
      </c>
      <c r="L82" s="60" t="s">
        <v>785</v>
      </c>
      <c r="M82" s="54"/>
      <c r="N82" s="89"/>
      <c r="O82" s="88"/>
    </row>
    <row r="83" spans="1:15" x14ac:dyDescent="0.2">
      <c r="A83" s="123" t="str">
        <f t="shared" si="5"/>
        <v xml:space="preserve"> </v>
      </c>
      <c r="B83" s="52" t="s">
        <v>117</v>
      </c>
      <c r="C83" s="56" t="s">
        <v>775</v>
      </c>
      <c r="D83" s="56" t="s">
        <v>776</v>
      </c>
      <c r="E83" s="56" t="s">
        <v>9</v>
      </c>
      <c r="F83" s="53" t="s">
        <v>566</v>
      </c>
      <c r="G83" s="59" t="str">
        <f t="shared" si="4"/>
        <v>903</v>
      </c>
      <c r="H83" s="53" t="s">
        <v>74</v>
      </c>
      <c r="I83" s="53" t="s">
        <v>9</v>
      </c>
      <c r="J83" s="53" t="s">
        <v>205</v>
      </c>
      <c r="K83" s="53" t="s">
        <v>16</v>
      </c>
      <c r="L83" s="53" t="s">
        <v>71</v>
      </c>
      <c r="M83" s="54"/>
      <c r="N83" s="89"/>
      <c r="O83" s="88"/>
    </row>
    <row r="84" spans="1:15" x14ac:dyDescent="0.2">
      <c r="A84" s="123" t="str">
        <f t="shared" si="5"/>
        <v xml:space="preserve"> </v>
      </c>
      <c r="B84" s="57" t="s">
        <v>640</v>
      </c>
      <c r="C84" s="56" t="s">
        <v>775</v>
      </c>
      <c r="D84" s="56" t="s">
        <v>776</v>
      </c>
      <c r="E84" s="56" t="s">
        <v>9</v>
      </c>
      <c r="F84" s="53" t="s">
        <v>566</v>
      </c>
      <c r="G84" s="59" t="str">
        <f t="shared" si="4"/>
        <v>903</v>
      </c>
      <c r="H84" s="53" t="s">
        <v>74</v>
      </c>
      <c r="I84" s="53" t="s">
        <v>9</v>
      </c>
      <c r="J84" s="53" t="s">
        <v>205</v>
      </c>
      <c r="K84" s="53" t="s">
        <v>16</v>
      </c>
      <c r="L84" s="60" t="s">
        <v>641</v>
      </c>
      <c r="M84" s="54"/>
      <c r="N84" s="89"/>
      <c r="O84" s="88"/>
    </row>
    <row r="85" spans="1:15" x14ac:dyDescent="0.2">
      <c r="A85" s="123" t="str">
        <f t="shared" si="5"/>
        <v xml:space="preserve"> </v>
      </c>
      <c r="B85" s="52" t="s">
        <v>111</v>
      </c>
      <c r="C85" s="56" t="s">
        <v>775</v>
      </c>
      <c r="D85" s="56" t="s">
        <v>776</v>
      </c>
      <c r="E85" s="56" t="s">
        <v>9</v>
      </c>
      <c r="F85" s="53" t="s">
        <v>566</v>
      </c>
      <c r="G85" s="59" t="str">
        <f t="shared" si="4"/>
        <v>903</v>
      </c>
      <c r="H85" s="53" t="s">
        <v>74</v>
      </c>
      <c r="I85" s="53" t="s">
        <v>9</v>
      </c>
      <c r="J85" s="53" t="s">
        <v>205</v>
      </c>
      <c r="K85" s="53" t="s">
        <v>16</v>
      </c>
      <c r="L85" s="53" t="s">
        <v>69</v>
      </c>
      <c r="M85" s="54"/>
      <c r="N85" s="89"/>
      <c r="O85" s="88"/>
    </row>
    <row r="86" spans="1:15" x14ac:dyDescent="0.2">
      <c r="A86" s="123" t="str">
        <f t="shared" si="5"/>
        <v xml:space="preserve"> </v>
      </c>
      <c r="B86" s="52" t="s">
        <v>112</v>
      </c>
      <c r="C86" s="56" t="s">
        <v>775</v>
      </c>
      <c r="D86" s="56" t="s">
        <v>776</v>
      </c>
      <c r="E86" s="56" t="s">
        <v>9</v>
      </c>
      <c r="F86" s="53" t="s">
        <v>566</v>
      </c>
      <c r="G86" s="59" t="str">
        <f t="shared" si="4"/>
        <v>903</v>
      </c>
      <c r="H86" s="53" t="s">
        <v>74</v>
      </c>
      <c r="I86" s="53" t="s">
        <v>9</v>
      </c>
      <c r="J86" s="53" t="s">
        <v>205</v>
      </c>
      <c r="K86" s="53" t="s">
        <v>16</v>
      </c>
      <c r="L86" s="53" t="s">
        <v>70</v>
      </c>
      <c r="M86" s="54"/>
      <c r="N86" s="89"/>
      <c r="O86" s="88"/>
    </row>
    <row r="87" spans="1:15" x14ac:dyDescent="0.2">
      <c r="A87" s="123" t="str">
        <f t="shared" si="5"/>
        <v xml:space="preserve"> </v>
      </c>
      <c r="B87" s="52" t="s">
        <v>113</v>
      </c>
      <c r="C87" s="56" t="s">
        <v>775</v>
      </c>
      <c r="D87" s="56" t="s">
        <v>776</v>
      </c>
      <c r="E87" s="56" t="s">
        <v>9</v>
      </c>
      <c r="F87" s="53" t="s">
        <v>566</v>
      </c>
      <c r="G87" s="59" t="str">
        <f t="shared" si="4"/>
        <v>903</v>
      </c>
      <c r="H87" s="53" t="s">
        <v>74</v>
      </c>
      <c r="I87" s="53" t="s">
        <v>9</v>
      </c>
      <c r="J87" s="53" t="s">
        <v>205</v>
      </c>
      <c r="K87" s="53" t="s">
        <v>16</v>
      </c>
      <c r="L87" s="53" t="s">
        <v>72</v>
      </c>
      <c r="M87" s="54"/>
      <c r="N87" s="89"/>
      <c r="O87" s="88"/>
    </row>
    <row r="88" spans="1:15" x14ac:dyDescent="0.2">
      <c r="A88" s="123" t="str">
        <f t="shared" si="5"/>
        <v xml:space="preserve"> </v>
      </c>
      <c r="B88" s="99" t="s">
        <v>218</v>
      </c>
      <c r="C88" s="107" t="s">
        <v>775</v>
      </c>
      <c r="D88" s="107" t="s">
        <v>776</v>
      </c>
      <c r="E88" s="107" t="s">
        <v>9</v>
      </c>
      <c r="F88" s="100" t="s">
        <v>566</v>
      </c>
      <c r="G88" s="85" t="str">
        <f t="shared" si="4"/>
        <v>903</v>
      </c>
      <c r="H88" s="100" t="s">
        <v>74</v>
      </c>
      <c r="I88" s="100" t="s">
        <v>93</v>
      </c>
      <c r="J88" s="100" t="s">
        <v>298</v>
      </c>
      <c r="K88" s="100" t="s">
        <v>16</v>
      </c>
      <c r="L88" s="100" t="s">
        <v>217</v>
      </c>
      <c r="M88" s="54"/>
      <c r="N88" s="89" t="s">
        <v>513</v>
      </c>
      <c r="O88" s="88"/>
    </row>
    <row r="89" spans="1:15" x14ac:dyDescent="0.2">
      <c r="A89" s="123" t="str">
        <f t="shared" si="5"/>
        <v xml:space="preserve"> </v>
      </c>
      <c r="B89" s="99" t="s">
        <v>220</v>
      </c>
      <c r="C89" s="107" t="s">
        <v>775</v>
      </c>
      <c r="D89" s="107" t="s">
        <v>776</v>
      </c>
      <c r="E89" s="107" t="s">
        <v>9</v>
      </c>
      <c r="F89" s="100" t="s">
        <v>566</v>
      </c>
      <c r="G89" s="85" t="str">
        <f t="shared" si="4"/>
        <v>903</v>
      </c>
      <c r="H89" s="100" t="s">
        <v>74</v>
      </c>
      <c r="I89" s="100" t="s">
        <v>93</v>
      </c>
      <c r="J89" s="100" t="s">
        <v>298</v>
      </c>
      <c r="K89" s="100" t="s">
        <v>16</v>
      </c>
      <c r="L89" s="100" t="s">
        <v>219</v>
      </c>
      <c r="M89" s="54"/>
      <c r="N89" s="89" t="s">
        <v>513</v>
      </c>
      <c r="O89" s="88"/>
    </row>
    <row r="90" spans="1:15" x14ac:dyDescent="0.2">
      <c r="A90" s="123"/>
      <c r="B90" s="57" t="s">
        <v>824</v>
      </c>
      <c r="C90" s="56" t="s">
        <v>775</v>
      </c>
      <c r="D90" s="56" t="s">
        <v>776</v>
      </c>
      <c r="E90" s="56" t="s">
        <v>9</v>
      </c>
      <c r="F90" s="53" t="s">
        <v>566</v>
      </c>
      <c r="G90" s="59" t="str">
        <f t="shared" si="4"/>
        <v>903</v>
      </c>
      <c r="H90" s="53" t="s">
        <v>74</v>
      </c>
      <c r="I90" s="53" t="s">
        <v>9</v>
      </c>
      <c r="J90" s="53" t="s">
        <v>205</v>
      </c>
      <c r="K90" s="53" t="s">
        <v>16</v>
      </c>
      <c r="L90" s="60" t="s">
        <v>604</v>
      </c>
      <c r="M90" s="54"/>
      <c r="N90" s="89"/>
      <c r="O90" s="88"/>
    </row>
    <row r="91" spans="1:15" x14ac:dyDescent="0.2">
      <c r="A91" s="123" t="str">
        <f t="shared" si="5"/>
        <v xml:space="preserve"> </v>
      </c>
      <c r="B91" s="52" t="s">
        <v>224</v>
      </c>
      <c r="C91" s="56" t="s">
        <v>775</v>
      </c>
      <c r="D91" s="56" t="s">
        <v>776</v>
      </c>
      <c r="E91" s="56" t="s">
        <v>9</v>
      </c>
      <c r="F91" s="53" t="s">
        <v>566</v>
      </c>
      <c r="G91" s="59" t="str">
        <f t="shared" si="4"/>
        <v>903</v>
      </c>
      <c r="H91" s="53" t="s">
        <v>74</v>
      </c>
      <c r="I91" s="53" t="s">
        <v>9</v>
      </c>
      <c r="J91" s="53" t="s">
        <v>205</v>
      </c>
      <c r="K91" s="53" t="s">
        <v>16</v>
      </c>
      <c r="L91" s="53" t="s">
        <v>225</v>
      </c>
      <c r="M91" s="54"/>
      <c r="N91" s="89"/>
      <c r="O91" s="88"/>
    </row>
    <row r="92" spans="1:15" x14ac:dyDescent="0.2">
      <c r="A92" s="123" t="str">
        <f t="shared" si="5"/>
        <v xml:space="preserve"> </v>
      </c>
      <c r="B92" s="52" t="s">
        <v>547</v>
      </c>
      <c r="C92" s="56" t="s">
        <v>775</v>
      </c>
      <c r="D92" s="56" t="s">
        <v>776</v>
      </c>
      <c r="E92" s="56" t="s">
        <v>9</v>
      </c>
      <c r="F92" s="53" t="s">
        <v>566</v>
      </c>
      <c r="G92" s="59" t="str">
        <f t="shared" si="4"/>
        <v>903</v>
      </c>
      <c r="H92" s="53" t="s">
        <v>74</v>
      </c>
      <c r="I92" s="53" t="s">
        <v>9</v>
      </c>
      <c r="J92" s="53" t="s">
        <v>205</v>
      </c>
      <c r="K92" s="53" t="s">
        <v>16</v>
      </c>
      <c r="L92" s="53" t="s">
        <v>931</v>
      </c>
      <c r="M92" s="54"/>
      <c r="N92" s="89"/>
      <c r="O92" s="88"/>
    </row>
    <row r="93" spans="1:15" x14ac:dyDescent="0.2">
      <c r="A93" s="123"/>
      <c r="B93" s="57" t="s">
        <v>586</v>
      </c>
      <c r="C93" s="56" t="s">
        <v>775</v>
      </c>
      <c r="D93" s="56" t="s">
        <v>776</v>
      </c>
      <c r="E93" s="56" t="s">
        <v>9</v>
      </c>
      <c r="F93" s="53" t="s">
        <v>566</v>
      </c>
      <c r="G93" s="59" t="str">
        <f t="shared" si="4"/>
        <v>903</v>
      </c>
      <c r="H93" s="53" t="s">
        <v>74</v>
      </c>
      <c r="I93" s="53" t="s">
        <v>9</v>
      </c>
      <c r="J93" s="53" t="s">
        <v>205</v>
      </c>
      <c r="K93" s="53" t="s">
        <v>16</v>
      </c>
      <c r="L93" s="60" t="s">
        <v>587</v>
      </c>
      <c r="M93" s="54"/>
      <c r="N93" s="89"/>
      <c r="O93" s="88"/>
    </row>
    <row r="94" spans="1:15" x14ac:dyDescent="0.2">
      <c r="A94" s="123" t="str">
        <f t="shared" si="5"/>
        <v xml:space="preserve"> </v>
      </c>
      <c r="B94" s="57" t="s">
        <v>642</v>
      </c>
      <c r="C94" s="56" t="s">
        <v>775</v>
      </c>
      <c r="D94" s="56" t="s">
        <v>776</v>
      </c>
      <c r="E94" s="56" t="s">
        <v>9</v>
      </c>
      <c r="F94" s="53" t="s">
        <v>566</v>
      </c>
      <c r="G94" s="59" t="str">
        <f t="shared" si="4"/>
        <v>903</v>
      </c>
      <c r="H94" s="53" t="s">
        <v>74</v>
      </c>
      <c r="I94" s="53" t="s">
        <v>9</v>
      </c>
      <c r="J94" s="53" t="s">
        <v>205</v>
      </c>
      <c r="K94" s="53" t="s">
        <v>16</v>
      </c>
      <c r="L94" s="60" t="s">
        <v>588</v>
      </c>
      <c r="M94" s="54"/>
      <c r="N94" s="89"/>
      <c r="O94" s="88"/>
    </row>
    <row r="95" spans="1:15" x14ac:dyDescent="0.2">
      <c r="A95" s="123" t="str">
        <f t="shared" si="5"/>
        <v xml:space="preserve"> </v>
      </c>
      <c r="B95" s="57" t="s">
        <v>643</v>
      </c>
      <c r="C95" s="56" t="s">
        <v>775</v>
      </c>
      <c r="D95" s="56" t="s">
        <v>776</v>
      </c>
      <c r="E95" s="56" t="s">
        <v>9</v>
      </c>
      <c r="F95" s="53" t="s">
        <v>566</v>
      </c>
      <c r="G95" s="59" t="str">
        <f t="shared" si="4"/>
        <v>903</v>
      </c>
      <c r="H95" s="53" t="s">
        <v>74</v>
      </c>
      <c r="I95" s="53" t="s">
        <v>9</v>
      </c>
      <c r="J95" s="53" t="s">
        <v>205</v>
      </c>
      <c r="K95" s="53" t="s">
        <v>16</v>
      </c>
      <c r="L95" s="60" t="s">
        <v>590</v>
      </c>
      <c r="M95" s="54"/>
      <c r="N95" s="89"/>
      <c r="O95" s="88"/>
    </row>
    <row r="96" spans="1:15" x14ac:dyDescent="0.2">
      <c r="A96" s="123"/>
      <c r="B96" s="57" t="s">
        <v>825</v>
      </c>
      <c r="C96" s="56" t="s">
        <v>775</v>
      </c>
      <c r="D96" s="56" t="s">
        <v>776</v>
      </c>
      <c r="E96" s="56" t="s">
        <v>9</v>
      </c>
      <c r="F96" s="53" t="s">
        <v>566</v>
      </c>
      <c r="G96" s="59" t="str">
        <f t="shared" si="4"/>
        <v>903</v>
      </c>
      <c r="H96" s="53" t="s">
        <v>74</v>
      </c>
      <c r="I96" s="53" t="s">
        <v>9</v>
      </c>
      <c r="J96" s="53" t="s">
        <v>205</v>
      </c>
      <c r="K96" s="53" t="s">
        <v>16</v>
      </c>
      <c r="L96" s="60" t="s">
        <v>580</v>
      </c>
      <c r="M96" s="54"/>
      <c r="N96" s="89"/>
      <c r="O96" s="88"/>
    </row>
    <row r="97" spans="1:15" x14ac:dyDescent="0.2">
      <c r="A97" s="123" t="str">
        <f t="shared" si="5"/>
        <v xml:space="preserve"> </v>
      </c>
      <c r="B97" s="57" t="s">
        <v>826</v>
      </c>
      <c r="C97" s="56" t="s">
        <v>775</v>
      </c>
      <c r="D97" s="56" t="s">
        <v>776</v>
      </c>
      <c r="E97" s="56" t="s">
        <v>9</v>
      </c>
      <c r="F97" s="53" t="s">
        <v>566</v>
      </c>
      <c r="G97" s="59" t="str">
        <f t="shared" si="4"/>
        <v>903</v>
      </c>
      <c r="H97" s="53" t="s">
        <v>74</v>
      </c>
      <c r="I97" s="53" t="s">
        <v>9</v>
      </c>
      <c r="J97" s="53" t="s">
        <v>205</v>
      </c>
      <c r="K97" s="53" t="s">
        <v>16</v>
      </c>
      <c r="L97" s="60" t="s">
        <v>788</v>
      </c>
      <c r="M97" s="54"/>
      <c r="N97" s="89"/>
      <c r="O97" s="88"/>
    </row>
    <row r="98" spans="1:15" x14ac:dyDescent="0.2">
      <c r="A98" s="123"/>
      <c r="B98" s="57" t="s">
        <v>790</v>
      </c>
      <c r="C98" s="56" t="s">
        <v>775</v>
      </c>
      <c r="D98" s="56" t="s">
        <v>776</v>
      </c>
      <c r="E98" s="56" t="s">
        <v>9</v>
      </c>
      <c r="F98" s="53" t="s">
        <v>566</v>
      </c>
      <c r="G98" s="59" t="str">
        <f t="shared" si="4"/>
        <v>903</v>
      </c>
      <c r="H98" s="53" t="s">
        <v>74</v>
      </c>
      <c r="I98" s="53" t="s">
        <v>9</v>
      </c>
      <c r="J98" s="53" t="s">
        <v>205</v>
      </c>
      <c r="K98" s="53" t="s">
        <v>16</v>
      </c>
      <c r="L98" s="60" t="s">
        <v>791</v>
      </c>
      <c r="M98" s="54"/>
      <c r="N98" s="89"/>
      <c r="O98" s="88"/>
    </row>
    <row r="99" spans="1:15" x14ac:dyDescent="0.2">
      <c r="A99" s="123" t="str">
        <f t="shared" si="5"/>
        <v xml:space="preserve"> </v>
      </c>
      <c r="B99" s="57" t="s">
        <v>592</v>
      </c>
      <c r="C99" s="56" t="s">
        <v>775</v>
      </c>
      <c r="D99" s="56" t="s">
        <v>776</v>
      </c>
      <c r="E99" s="56" t="s">
        <v>9</v>
      </c>
      <c r="F99" s="53" t="s">
        <v>566</v>
      </c>
      <c r="G99" s="59" t="str">
        <f t="shared" si="4"/>
        <v>903</v>
      </c>
      <c r="H99" s="53" t="s">
        <v>74</v>
      </c>
      <c r="I99" s="53" t="s">
        <v>9</v>
      </c>
      <c r="J99" s="53" t="s">
        <v>205</v>
      </c>
      <c r="K99" s="53" t="s">
        <v>16</v>
      </c>
      <c r="L99" s="60" t="s">
        <v>591</v>
      </c>
      <c r="M99" s="54"/>
      <c r="N99" s="89"/>
      <c r="O99" s="88"/>
    </row>
    <row r="100" spans="1:15" x14ac:dyDescent="0.2">
      <c r="A100" s="123"/>
      <c r="B100" s="57" t="s">
        <v>956</v>
      </c>
      <c r="C100" s="56" t="s">
        <v>775</v>
      </c>
      <c r="D100" s="56" t="s">
        <v>776</v>
      </c>
      <c r="E100" s="56" t="s">
        <v>9</v>
      </c>
      <c r="F100" s="53" t="s">
        <v>566</v>
      </c>
      <c r="G100" s="59" t="str">
        <f t="shared" si="4"/>
        <v>903</v>
      </c>
      <c r="H100" s="53" t="s">
        <v>74</v>
      </c>
      <c r="I100" s="53" t="s">
        <v>9</v>
      </c>
      <c r="J100" s="53" t="s">
        <v>205</v>
      </c>
      <c r="K100" s="53" t="s">
        <v>16</v>
      </c>
      <c r="L100" s="60" t="s">
        <v>957</v>
      </c>
      <c r="M100" s="54"/>
      <c r="N100" s="89"/>
      <c r="O100" s="88"/>
    </row>
    <row r="101" spans="1:15" x14ac:dyDescent="0.2">
      <c r="A101" s="123" t="str">
        <f t="shared" si="5"/>
        <v xml:space="preserve"> </v>
      </c>
      <c r="B101" s="52" t="s">
        <v>114</v>
      </c>
      <c r="C101" s="56" t="s">
        <v>775</v>
      </c>
      <c r="D101" s="56" t="s">
        <v>776</v>
      </c>
      <c r="E101" s="56" t="s">
        <v>9</v>
      </c>
      <c r="F101" s="53" t="s">
        <v>566</v>
      </c>
      <c r="G101" s="59" t="str">
        <f t="shared" si="4"/>
        <v>903</v>
      </c>
      <c r="H101" s="53" t="s">
        <v>74</v>
      </c>
      <c r="I101" s="53" t="s">
        <v>9</v>
      </c>
      <c r="J101" s="53" t="s">
        <v>204</v>
      </c>
      <c r="K101" s="53" t="s">
        <v>16</v>
      </c>
      <c r="L101" s="53" t="s">
        <v>67</v>
      </c>
      <c r="M101" s="54"/>
      <c r="N101" s="89"/>
      <c r="O101" s="88"/>
    </row>
    <row r="102" spans="1:15" x14ac:dyDescent="0.2">
      <c r="A102" s="123"/>
      <c r="B102" s="57" t="s">
        <v>858</v>
      </c>
      <c r="C102" s="56" t="s">
        <v>775</v>
      </c>
      <c r="D102" s="56" t="s">
        <v>776</v>
      </c>
      <c r="E102" s="56" t="s">
        <v>9</v>
      </c>
      <c r="F102" s="53" t="s">
        <v>566</v>
      </c>
      <c r="G102" s="59" t="str">
        <f t="shared" si="4"/>
        <v>903</v>
      </c>
      <c r="H102" s="53" t="s">
        <v>74</v>
      </c>
      <c r="I102" s="53" t="s">
        <v>9</v>
      </c>
      <c r="J102" s="53" t="s">
        <v>204</v>
      </c>
      <c r="K102" s="53" t="s">
        <v>16</v>
      </c>
      <c r="L102" s="60" t="s">
        <v>857</v>
      </c>
      <c r="M102" s="54"/>
      <c r="N102" s="113" t="s">
        <v>861</v>
      </c>
      <c r="O102" s="88"/>
    </row>
    <row r="103" spans="1:15" x14ac:dyDescent="0.2">
      <c r="A103" s="123" t="str">
        <f t="shared" si="5"/>
        <v xml:space="preserve"> </v>
      </c>
      <c r="B103" s="57" t="s">
        <v>544</v>
      </c>
      <c r="C103" s="56" t="s">
        <v>775</v>
      </c>
      <c r="D103" s="56" t="s">
        <v>776</v>
      </c>
      <c r="E103" s="56" t="s">
        <v>9</v>
      </c>
      <c r="F103" s="53" t="s">
        <v>566</v>
      </c>
      <c r="G103" s="59" t="str">
        <f t="shared" si="4"/>
        <v>903</v>
      </c>
      <c r="H103" s="53" t="s">
        <v>74</v>
      </c>
      <c r="I103" s="53" t="s">
        <v>9</v>
      </c>
      <c r="J103" s="53" t="s">
        <v>204</v>
      </c>
      <c r="K103" s="53" t="s">
        <v>16</v>
      </c>
      <c r="L103" s="60" t="s">
        <v>543</v>
      </c>
      <c r="M103" s="54"/>
      <c r="N103" s="89"/>
      <c r="O103" s="88"/>
    </row>
    <row r="104" spans="1:15" x14ac:dyDescent="0.2">
      <c r="A104" s="123" t="str">
        <f t="shared" si="5"/>
        <v xml:space="preserve"> </v>
      </c>
      <c r="B104" s="57" t="s">
        <v>523</v>
      </c>
      <c r="C104" s="56" t="s">
        <v>775</v>
      </c>
      <c r="D104" s="56" t="s">
        <v>776</v>
      </c>
      <c r="E104" s="56" t="s">
        <v>9</v>
      </c>
      <c r="F104" s="53" t="s">
        <v>566</v>
      </c>
      <c r="G104" s="59" t="str">
        <f t="shared" ref="G104:G137" si="6">+$G$3</f>
        <v>903</v>
      </c>
      <c r="H104" s="53" t="s">
        <v>74</v>
      </c>
      <c r="I104" s="53" t="s">
        <v>9</v>
      </c>
      <c r="J104" s="53" t="s">
        <v>204</v>
      </c>
      <c r="K104" s="53" t="s">
        <v>16</v>
      </c>
      <c r="L104" s="60" t="s">
        <v>524</v>
      </c>
      <c r="M104" s="54"/>
      <c r="N104" s="89"/>
      <c r="O104" s="88"/>
    </row>
    <row r="105" spans="1:15" x14ac:dyDescent="0.2">
      <c r="A105" s="123" t="str">
        <f t="shared" si="5"/>
        <v xml:space="preserve"> </v>
      </c>
      <c r="B105" s="57" t="s">
        <v>554</v>
      </c>
      <c r="C105" s="56" t="s">
        <v>775</v>
      </c>
      <c r="D105" s="56" t="s">
        <v>776</v>
      </c>
      <c r="E105" s="56" t="s">
        <v>9</v>
      </c>
      <c r="F105" s="53" t="s">
        <v>566</v>
      </c>
      <c r="G105" s="59" t="str">
        <f t="shared" si="6"/>
        <v>903</v>
      </c>
      <c r="H105" s="53" t="s">
        <v>74</v>
      </c>
      <c r="I105" s="53" t="s">
        <v>9</v>
      </c>
      <c r="J105" s="53" t="s">
        <v>204</v>
      </c>
      <c r="K105" s="53" t="s">
        <v>16</v>
      </c>
      <c r="L105" s="60" t="s">
        <v>555</v>
      </c>
      <c r="M105" s="54"/>
      <c r="N105" s="89"/>
      <c r="O105" s="88"/>
    </row>
    <row r="106" spans="1:15" x14ac:dyDescent="0.2">
      <c r="A106" s="123" t="str">
        <f t="shared" si="5"/>
        <v xml:space="preserve"> </v>
      </c>
      <c r="B106" s="57" t="s">
        <v>542</v>
      </c>
      <c r="C106" s="56" t="s">
        <v>775</v>
      </c>
      <c r="D106" s="56" t="s">
        <v>776</v>
      </c>
      <c r="E106" s="56" t="s">
        <v>9</v>
      </c>
      <c r="F106" s="53" t="s">
        <v>566</v>
      </c>
      <c r="G106" s="59" t="str">
        <f t="shared" si="6"/>
        <v>903</v>
      </c>
      <c r="H106" s="53" t="s">
        <v>74</v>
      </c>
      <c r="I106" s="53" t="s">
        <v>9</v>
      </c>
      <c r="J106" s="53" t="s">
        <v>204</v>
      </c>
      <c r="K106" s="53" t="s">
        <v>16</v>
      </c>
      <c r="L106" s="60" t="s">
        <v>525</v>
      </c>
      <c r="M106" s="54"/>
      <c r="N106" s="89"/>
      <c r="O106" s="88"/>
    </row>
    <row r="107" spans="1:15" x14ac:dyDescent="0.2">
      <c r="A107" s="123" t="str">
        <f t="shared" si="5"/>
        <v xml:space="preserve"> </v>
      </c>
      <c r="B107" s="57" t="s">
        <v>593</v>
      </c>
      <c r="C107" s="56" t="s">
        <v>775</v>
      </c>
      <c r="D107" s="56" t="s">
        <v>776</v>
      </c>
      <c r="E107" s="56" t="s">
        <v>9</v>
      </c>
      <c r="F107" s="53" t="s">
        <v>566</v>
      </c>
      <c r="G107" s="59" t="str">
        <f t="shared" si="6"/>
        <v>903</v>
      </c>
      <c r="H107" s="53" t="s">
        <v>74</v>
      </c>
      <c r="I107" s="53" t="s">
        <v>9</v>
      </c>
      <c r="J107" s="53" t="s">
        <v>204</v>
      </c>
      <c r="K107" s="53" t="s">
        <v>16</v>
      </c>
      <c r="L107" s="60" t="s">
        <v>594</v>
      </c>
      <c r="M107" s="54"/>
      <c r="N107" s="89"/>
      <c r="O107" s="88"/>
    </row>
    <row r="108" spans="1:15" x14ac:dyDescent="0.2">
      <c r="A108" s="123"/>
      <c r="B108" s="57"/>
      <c r="C108" s="56"/>
      <c r="D108" s="56"/>
      <c r="E108" s="58"/>
      <c r="F108" s="53"/>
      <c r="G108" s="59" t="str">
        <f>+$G$3</f>
        <v>903</v>
      </c>
      <c r="H108" s="53"/>
      <c r="I108" s="53"/>
      <c r="J108" s="60"/>
      <c r="K108" s="53"/>
      <c r="L108" s="60"/>
      <c r="M108" s="54"/>
      <c r="N108" s="89"/>
      <c r="O108" s="88"/>
    </row>
    <row r="109" spans="1:15" x14ac:dyDescent="0.2">
      <c r="A109" s="123" t="str">
        <f t="shared" si="5"/>
        <v xml:space="preserve"> </v>
      </c>
      <c r="B109" s="52" t="s">
        <v>122</v>
      </c>
      <c r="C109" s="56" t="s">
        <v>775</v>
      </c>
      <c r="D109" s="56" t="s">
        <v>776</v>
      </c>
      <c r="E109" s="56" t="s">
        <v>9</v>
      </c>
      <c r="F109" s="53" t="s">
        <v>566</v>
      </c>
      <c r="G109" s="59" t="str">
        <f t="shared" si="6"/>
        <v>903</v>
      </c>
      <c r="H109" s="53" t="s">
        <v>74</v>
      </c>
      <c r="I109" s="53" t="s">
        <v>9</v>
      </c>
      <c r="J109" s="53" t="s">
        <v>204</v>
      </c>
      <c r="K109" s="53" t="s">
        <v>16</v>
      </c>
      <c r="L109" s="53" t="s">
        <v>68</v>
      </c>
      <c r="M109" s="54"/>
      <c r="N109" s="89"/>
      <c r="O109" s="88"/>
    </row>
    <row r="110" spans="1:15" ht="25.5" x14ac:dyDescent="0.2">
      <c r="A110" s="123" t="str">
        <f t="shared" si="5"/>
        <v xml:space="preserve"> </v>
      </c>
      <c r="B110" s="52" t="s">
        <v>123</v>
      </c>
      <c r="C110" s="56" t="s">
        <v>775</v>
      </c>
      <c r="D110" s="56" t="s">
        <v>776</v>
      </c>
      <c r="E110" s="56" t="s">
        <v>9</v>
      </c>
      <c r="F110" s="53" t="s">
        <v>566</v>
      </c>
      <c r="G110" s="59" t="str">
        <f t="shared" si="6"/>
        <v>903</v>
      </c>
      <c r="H110" s="53" t="s">
        <v>74</v>
      </c>
      <c r="I110" s="53" t="s">
        <v>9</v>
      </c>
      <c r="J110" s="53" t="s">
        <v>204</v>
      </c>
      <c r="K110" s="53" t="s">
        <v>16</v>
      </c>
      <c r="L110" s="53" t="s">
        <v>115</v>
      </c>
      <c r="M110" s="54"/>
      <c r="N110" s="89"/>
      <c r="O110" s="88"/>
    </row>
    <row r="111" spans="1:15" x14ac:dyDescent="0.2">
      <c r="A111" s="123" t="str">
        <f t="shared" si="5"/>
        <v xml:space="preserve"> </v>
      </c>
      <c r="B111" s="52" t="s">
        <v>210</v>
      </c>
      <c r="C111" s="56" t="s">
        <v>775</v>
      </c>
      <c r="D111" s="56" t="s">
        <v>776</v>
      </c>
      <c r="E111" s="56" t="s">
        <v>9</v>
      </c>
      <c r="F111" s="53" t="s">
        <v>566</v>
      </c>
      <c r="G111" s="59" t="str">
        <f t="shared" si="6"/>
        <v>903</v>
      </c>
      <c r="H111" s="53" t="s">
        <v>74</v>
      </c>
      <c r="I111" s="53" t="s">
        <v>9</v>
      </c>
      <c r="J111" s="53" t="s">
        <v>204</v>
      </c>
      <c r="K111" s="53" t="s">
        <v>16</v>
      </c>
      <c r="L111" s="53" t="s">
        <v>65</v>
      </c>
      <c r="M111" s="54"/>
      <c r="N111" s="89"/>
      <c r="O111" s="88"/>
    </row>
    <row r="112" spans="1:15" x14ac:dyDescent="0.2">
      <c r="A112" s="123" t="str">
        <f t="shared" si="5"/>
        <v xml:space="preserve"> </v>
      </c>
      <c r="B112" s="52" t="s">
        <v>213</v>
      </c>
      <c r="C112" s="56" t="s">
        <v>775</v>
      </c>
      <c r="D112" s="56" t="s">
        <v>776</v>
      </c>
      <c r="E112" s="56" t="s">
        <v>9</v>
      </c>
      <c r="F112" s="53" t="s">
        <v>566</v>
      </c>
      <c r="G112" s="59" t="str">
        <f t="shared" si="6"/>
        <v>903</v>
      </c>
      <c r="H112" s="53" t="s">
        <v>74</v>
      </c>
      <c r="I112" s="53" t="s">
        <v>9</v>
      </c>
      <c r="J112" s="53" t="s">
        <v>204</v>
      </c>
      <c r="K112" s="53" t="s">
        <v>16</v>
      </c>
      <c r="L112" s="53" t="s">
        <v>212</v>
      </c>
      <c r="M112" s="54"/>
      <c r="N112" s="89"/>
      <c r="O112" s="88"/>
    </row>
    <row r="113" spans="1:15" x14ac:dyDescent="0.2">
      <c r="A113" s="123"/>
      <c r="B113" s="52" t="s">
        <v>955</v>
      </c>
      <c r="C113" s="56" t="s">
        <v>775</v>
      </c>
      <c r="D113" s="56" t="s">
        <v>776</v>
      </c>
      <c r="E113" s="56" t="s">
        <v>9</v>
      </c>
      <c r="F113" s="53" t="s">
        <v>566</v>
      </c>
      <c r="G113" s="59" t="str">
        <f t="shared" si="6"/>
        <v>903</v>
      </c>
      <c r="H113" s="53" t="s">
        <v>74</v>
      </c>
      <c r="I113" s="53" t="s">
        <v>9</v>
      </c>
      <c r="J113" s="53" t="s">
        <v>204</v>
      </c>
      <c r="K113" s="53" t="s">
        <v>16</v>
      </c>
      <c r="L113" s="53" t="s">
        <v>934</v>
      </c>
      <c r="M113" s="54"/>
      <c r="N113" s="89"/>
      <c r="O113" s="88"/>
    </row>
    <row r="114" spans="1:15" x14ac:dyDescent="0.2">
      <c r="A114" s="123"/>
      <c r="B114" s="52" t="s">
        <v>936</v>
      </c>
      <c r="C114" s="56" t="s">
        <v>775</v>
      </c>
      <c r="D114" s="56" t="s">
        <v>776</v>
      </c>
      <c r="E114" s="56" t="s">
        <v>9</v>
      </c>
      <c r="F114" s="53" t="s">
        <v>566</v>
      </c>
      <c r="G114" s="59" t="str">
        <f t="shared" si="6"/>
        <v>903</v>
      </c>
      <c r="H114" s="53" t="s">
        <v>74</v>
      </c>
      <c r="I114" s="53" t="s">
        <v>9</v>
      </c>
      <c r="J114" s="53" t="s">
        <v>204</v>
      </c>
      <c r="K114" s="53" t="s">
        <v>16</v>
      </c>
      <c r="L114" s="53" t="s">
        <v>935</v>
      </c>
      <c r="M114" s="54"/>
      <c r="N114" s="89"/>
      <c r="O114" s="88"/>
    </row>
    <row r="115" spans="1:15" x14ac:dyDescent="0.2">
      <c r="A115" s="123" t="str">
        <f t="shared" si="5"/>
        <v xml:space="preserve"> </v>
      </c>
      <c r="B115" s="99" t="s">
        <v>216</v>
      </c>
      <c r="C115" s="107" t="s">
        <v>775</v>
      </c>
      <c r="D115" s="107" t="s">
        <v>776</v>
      </c>
      <c r="E115" s="107" t="s">
        <v>9</v>
      </c>
      <c r="F115" s="100" t="s">
        <v>566</v>
      </c>
      <c r="G115" s="85" t="str">
        <f t="shared" si="6"/>
        <v>903</v>
      </c>
      <c r="H115" s="100" t="s">
        <v>74</v>
      </c>
      <c r="I115" s="100" t="s">
        <v>93</v>
      </c>
      <c r="J115" s="100" t="s">
        <v>297</v>
      </c>
      <c r="K115" s="100" t="s">
        <v>16</v>
      </c>
      <c r="L115" s="100" t="s">
        <v>211</v>
      </c>
      <c r="M115" s="54"/>
      <c r="N115" s="89" t="s">
        <v>513</v>
      </c>
      <c r="O115" s="88"/>
    </row>
    <row r="116" spans="1:15" x14ac:dyDescent="0.2">
      <c r="A116" s="123" t="str">
        <f t="shared" si="5"/>
        <v xml:space="preserve"> </v>
      </c>
      <c r="B116" s="99" t="s">
        <v>215</v>
      </c>
      <c r="C116" s="107" t="s">
        <v>775</v>
      </c>
      <c r="D116" s="107" t="s">
        <v>776</v>
      </c>
      <c r="E116" s="107" t="s">
        <v>9</v>
      </c>
      <c r="F116" s="100" t="s">
        <v>566</v>
      </c>
      <c r="G116" s="85" t="str">
        <f t="shared" si="6"/>
        <v>903</v>
      </c>
      <c r="H116" s="100" t="s">
        <v>74</v>
      </c>
      <c r="I116" s="100" t="s">
        <v>93</v>
      </c>
      <c r="J116" s="100" t="s">
        <v>297</v>
      </c>
      <c r="K116" s="100" t="s">
        <v>16</v>
      </c>
      <c r="L116" s="100" t="s">
        <v>66</v>
      </c>
      <c r="M116" s="54"/>
      <c r="N116" s="89" t="s">
        <v>513</v>
      </c>
      <c r="O116" s="88"/>
    </row>
    <row r="117" spans="1:15" x14ac:dyDescent="0.2">
      <c r="A117" s="123" t="str">
        <f t="shared" si="5"/>
        <v xml:space="preserve"> </v>
      </c>
      <c r="B117" s="99" t="s">
        <v>252</v>
      </c>
      <c r="C117" s="107" t="s">
        <v>775</v>
      </c>
      <c r="D117" s="107" t="s">
        <v>776</v>
      </c>
      <c r="E117" s="107" t="s">
        <v>9</v>
      </c>
      <c r="F117" s="100" t="s">
        <v>566</v>
      </c>
      <c r="G117" s="85" t="str">
        <f t="shared" si="6"/>
        <v>903</v>
      </c>
      <c r="H117" s="100" t="s">
        <v>74</v>
      </c>
      <c r="I117" s="100" t="s">
        <v>93</v>
      </c>
      <c r="J117" s="100" t="s">
        <v>297</v>
      </c>
      <c r="K117" s="100" t="s">
        <v>16</v>
      </c>
      <c r="L117" s="100" t="s">
        <v>250</v>
      </c>
      <c r="M117" s="54"/>
      <c r="N117" s="89" t="s">
        <v>513</v>
      </c>
      <c r="O117" s="88"/>
    </row>
    <row r="118" spans="1:15" x14ac:dyDescent="0.2">
      <c r="A118" s="123" t="str">
        <f t="shared" si="5"/>
        <v xml:space="preserve"> </v>
      </c>
      <c r="B118" s="99" t="s">
        <v>253</v>
      </c>
      <c r="C118" s="107" t="s">
        <v>775</v>
      </c>
      <c r="D118" s="107" t="s">
        <v>776</v>
      </c>
      <c r="E118" s="107" t="s">
        <v>9</v>
      </c>
      <c r="F118" s="100" t="s">
        <v>566</v>
      </c>
      <c r="G118" s="85" t="str">
        <f t="shared" si="6"/>
        <v>903</v>
      </c>
      <c r="H118" s="100" t="s">
        <v>74</v>
      </c>
      <c r="I118" s="100" t="s">
        <v>93</v>
      </c>
      <c r="J118" s="100" t="s">
        <v>297</v>
      </c>
      <c r="K118" s="100" t="s">
        <v>16</v>
      </c>
      <c r="L118" s="100" t="s">
        <v>251</v>
      </c>
      <c r="M118" s="54"/>
      <c r="N118" s="89" t="s">
        <v>513</v>
      </c>
      <c r="O118" s="88"/>
    </row>
    <row r="119" spans="1:15" x14ac:dyDescent="0.2">
      <c r="A119" s="123" t="str">
        <f t="shared" si="5"/>
        <v xml:space="preserve"> </v>
      </c>
      <c r="B119" s="99" t="s">
        <v>254</v>
      </c>
      <c r="C119" s="107" t="s">
        <v>775</v>
      </c>
      <c r="D119" s="107" t="s">
        <v>776</v>
      </c>
      <c r="E119" s="107" t="s">
        <v>9</v>
      </c>
      <c r="F119" s="100" t="s">
        <v>566</v>
      </c>
      <c r="G119" s="85" t="str">
        <f t="shared" si="6"/>
        <v>903</v>
      </c>
      <c r="H119" s="100" t="s">
        <v>74</v>
      </c>
      <c r="I119" s="100" t="s">
        <v>93</v>
      </c>
      <c r="J119" s="100" t="s">
        <v>297</v>
      </c>
      <c r="K119" s="100" t="s">
        <v>16</v>
      </c>
      <c r="L119" s="100" t="s">
        <v>66</v>
      </c>
      <c r="M119" s="54"/>
      <c r="N119" s="89" t="s">
        <v>513</v>
      </c>
      <c r="O119" s="88"/>
    </row>
    <row r="120" spans="1:15" x14ac:dyDescent="0.2">
      <c r="A120" s="123" t="str">
        <f t="shared" si="5"/>
        <v xml:space="preserve"> </v>
      </c>
      <c r="B120" s="99" t="s">
        <v>478</v>
      </c>
      <c r="C120" s="107" t="s">
        <v>775</v>
      </c>
      <c r="D120" s="107" t="s">
        <v>776</v>
      </c>
      <c r="E120" s="107" t="s">
        <v>9</v>
      </c>
      <c r="F120" s="100" t="s">
        <v>566</v>
      </c>
      <c r="G120" s="85" t="str">
        <f t="shared" si="6"/>
        <v>903</v>
      </c>
      <c r="H120" s="100" t="s">
        <v>74</v>
      </c>
      <c r="I120" s="100" t="s">
        <v>93</v>
      </c>
      <c r="J120" s="100" t="s">
        <v>67</v>
      </c>
      <c r="K120" s="100" t="s">
        <v>16</v>
      </c>
      <c r="L120" s="100" t="s">
        <v>66</v>
      </c>
      <c r="M120" s="54"/>
      <c r="N120" s="89" t="s">
        <v>513</v>
      </c>
      <c r="O120" s="88"/>
    </row>
    <row r="121" spans="1:15" x14ac:dyDescent="0.2">
      <c r="A121" s="123" t="str">
        <f t="shared" si="5"/>
        <v xml:space="preserve"> </v>
      </c>
      <c r="B121" s="99" t="s">
        <v>511</v>
      </c>
      <c r="C121" s="107" t="s">
        <v>775</v>
      </c>
      <c r="D121" s="107" t="s">
        <v>776</v>
      </c>
      <c r="E121" s="107" t="s">
        <v>9</v>
      </c>
      <c r="F121" s="100" t="s">
        <v>566</v>
      </c>
      <c r="G121" s="85" t="str">
        <f t="shared" si="6"/>
        <v>903</v>
      </c>
      <c r="H121" s="100" t="s">
        <v>74</v>
      </c>
      <c r="I121" s="100" t="s">
        <v>93</v>
      </c>
      <c r="J121" s="100" t="s">
        <v>512</v>
      </c>
      <c r="K121" s="100" t="s">
        <v>16</v>
      </c>
      <c r="L121" s="100" t="s">
        <v>9</v>
      </c>
      <c r="M121" s="54"/>
      <c r="N121" s="89" t="s">
        <v>513</v>
      </c>
      <c r="O121" s="88"/>
    </row>
    <row r="122" spans="1:15" x14ac:dyDescent="0.2">
      <c r="A122" s="123" t="str">
        <f t="shared" si="5"/>
        <v xml:space="preserve"> </v>
      </c>
      <c r="B122" s="57" t="s">
        <v>595</v>
      </c>
      <c r="C122" s="56" t="s">
        <v>775</v>
      </c>
      <c r="D122" s="56" t="s">
        <v>776</v>
      </c>
      <c r="E122" s="56" t="s">
        <v>9</v>
      </c>
      <c r="F122" s="53" t="s">
        <v>566</v>
      </c>
      <c r="G122" s="59" t="str">
        <f t="shared" si="6"/>
        <v>903</v>
      </c>
      <c r="H122" s="53" t="s">
        <v>74</v>
      </c>
      <c r="I122" s="53" t="s">
        <v>9</v>
      </c>
      <c r="J122" s="60" t="s">
        <v>204</v>
      </c>
      <c r="K122" s="53" t="s">
        <v>16</v>
      </c>
      <c r="L122" s="60" t="s">
        <v>596</v>
      </c>
      <c r="M122" s="54"/>
      <c r="N122" s="89"/>
      <c r="O122" s="88"/>
    </row>
    <row r="123" spans="1:15" x14ac:dyDescent="0.2">
      <c r="A123" s="123"/>
      <c r="B123" s="136" t="s">
        <v>994</v>
      </c>
      <c r="C123" s="137" t="s">
        <v>775</v>
      </c>
      <c r="D123" s="137" t="s">
        <v>776</v>
      </c>
      <c r="E123" s="137" t="s">
        <v>9</v>
      </c>
      <c r="F123" s="138" t="s">
        <v>566</v>
      </c>
      <c r="G123" s="139" t="str">
        <f>+$G$3</f>
        <v>903</v>
      </c>
      <c r="H123" s="138" t="s">
        <v>74</v>
      </c>
      <c r="I123" s="138" t="s">
        <v>9</v>
      </c>
      <c r="J123" s="140" t="s">
        <v>204</v>
      </c>
      <c r="K123" s="138" t="s">
        <v>16</v>
      </c>
      <c r="L123" s="140" t="s">
        <v>970</v>
      </c>
      <c r="M123" s="141"/>
      <c r="N123" s="89"/>
      <c r="O123" s="88"/>
    </row>
    <row r="124" spans="1:15" x14ac:dyDescent="0.2">
      <c r="A124" s="123" t="str">
        <f t="shared" si="5"/>
        <v xml:space="preserve"> </v>
      </c>
      <c r="B124" s="52" t="s">
        <v>214</v>
      </c>
      <c r="C124" s="56" t="s">
        <v>775</v>
      </c>
      <c r="D124" s="56" t="s">
        <v>776</v>
      </c>
      <c r="E124" s="56" t="s">
        <v>9</v>
      </c>
      <c r="F124" s="53" t="s">
        <v>566</v>
      </c>
      <c r="G124" s="59" t="str">
        <f t="shared" si="6"/>
        <v>903</v>
      </c>
      <c r="H124" s="53" t="s">
        <v>74</v>
      </c>
      <c r="I124" s="53" t="s">
        <v>9</v>
      </c>
      <c r="J124" s="60" t="s">
        <v>204</v>
      </c>
      <c r="K124" s="53" t="s">
        <v>16</v>
      </c>
      <c r="L124" s="53" t="s">
        <v>116</v>
      </c>
      <c r="M124" s="54"/>
      <c r="N124" s="89"/>
      <c r="O124" s="88"/>
    </row>
    <row r="125" spans="1:15" x14ac:dyDescent="0.2">
      <c r="A125" s="123" t="str">
        <f t="shared" si="5"/>
        <v xml:space="preserve"> </v>
      </c>
      <c r="B125" s="57" t="s">
        <v>598</v>
      </c>
      <c r="C125" s="56" t="s">
        <v>775</v>
      </c>
      <c r="D125" s="56" t="s">
        <v>776</v>
      </c>
      <c r="E125" s="56" t="s">
        <v>9</v>
      </c>
      <c r="F125" s="53" t="s">
        <v>566</v>
      </c>
      <c r="G125" s="59" t="str">
        <f t="shared" si="6"/>
        <v>903</v>
      </c>
      <c r="H125" s="53" t="s">
        <v>74</v>
      </c>
      <c r="I125" s="53" t="s">
        <v>9</v>
      </c>
      <c r="J125" s="60" t="s">
        <v>204</v>
      </c>
      <c r="K125" s="53" t="s">
        <v>16</v>
      </c>
      <c r="L125" s="60" t="s">
        <v>597</v>
      </c>
      <c r="M125" s="54"/>
      <c r="N125" s="89"/>
      <c r="O125" s="88"/>
    </row>
    <row r="126" spans="1:15" x14ac:dyDescent="0.2">
      <c r="A126" s="123"/>
      <c r="B126" s="57" t="s">
        <v>828</v>
      </c>
      <c r="C126" s="56" t="s">
        <v>775</v>
      </c>
      <c r="D126" s="56" t="s">
        <v>776</v>
      </c>
      <c r="E126" s="56" t="s">
        <v>9</v>
      </c>
      <c r="F126" s="53" t="s">
        <v>566</v>
      </c>
      <c r="G126" s="59" t="str">
        <f t="shared" si="6"/>
        <v>903</v>
      </c>
      <c r="H126" s="53" t="s">
        <v>74</v>
      </c>
      <c r="I126" s="53" t="s">
        <v>9</v>
      </c>
      <c r="J126" s="60" t="s">
        <v>204</v>
      </c>
      <c r="K126" s="53" t="s">
        <v>16</v>
      </c>
      <c r="L126" s="60" t="s">
        <v>827</v>
      </c>
      <c r="M126" s="54"/>
      <c r="N126" s="89"/>
      <c r="O126" s="88"/>
    </row>
    <row r="127" spans="1:15" x14ac:dyDescent="0.2">
      <c r="A127" s="123" t="str">
        <f t="shared" si="5"/>
        <v xml:space="preserve"> </v>
      </c>
      <c r="B127" s="57" t="s">
        <v>601</v>
      </c>
      <c r="C127" s="56" t="s">
        <v>775</v>
      </c>
      <c r="D127" s="56" t="s">
        <v>776</v>
      </c>
      <c r="E127" s="56" t="s">
        <v>9</v>
      </c>
      <c r="F127" s="53" t="s">
        <v>566</v>
      </c>
      <c r="G127" s="59" t="str">
        <f t="shared" si="6"/>
        <v>903</v>
      </c>
      <c r="H127" s="53" t="s">
        <v>74</v>
      </c>
      <c r="I127" s="53" t="s">
        <v>9</v>
      </c>
      <c r="J127" s="60" t="s">
        <v>204</v>
      </c>
      <c r="K127" s="53" t="s">
        <v>16</v>
      </c>
      <c r="L127" s="60" t="s">
        <v>600</v>
      </c>
      <c r="M127" s="54"/>
      <c r="N127" s="89"/>
      <c r="O127" s="88"/>
    </row>
    <row r="128" spans="1:15" x14ac:dyDescent="0.2">
      <c r="A128" s="123" t="str">
        <f t="shared" si="5"/>
        <v xml:space="preserve"> </v>
      </c>
      <c r="B128" s="57" t="s">
        <v>514</v>
      </c>
      <c r="C128" s="56" t="s">
        <v>775</v>
      </c>
      <c r="D128" s="56" t="s">
        <v>776</v>
      </c>
      <c r="E128" s="56" t="s">
        <v>9</v>
      </c>
      <c r="F128" s="53" t="s">
        <v>566</v>
      </c>
      <c r="G128" s="59" t="str">
        <f t="shared" si="6"/>
        <v>903</v>
      </c>
      <c r="H128" s="53" t="s">
        <v>74</v>
      </c>
      <c r="I128" s="53" t="s">
        <v>9</v>
      </c>
      <c r="J128" s="60" t="s">
        <v>204</v>
      </c>
      <c r="K128" s="53" t="s">
        <v>16</v>
      </c>
      <c r="L128" s="60" t="s">
        <v>602</v>
      </c>
      <c r="M128" s="54"/>
      <c r="N128" s="89"/>
      <c r="O128" s="88"/>
    </row>
    <row r="129" spans="1:15" x14ac:dyDescent="0.2">
      <c r="A129" s="123" t="str">
        <f t="shared" si="5"/>
        <v xml:space="preserve"> </v>
      </c>
      <c r="B129" s="57" t="s">
        <v>644</v>
      </c>
      <c r="C129" s="56" t="s">
        <v>775</v>
      </c>
      <c r="D129" s="56" t="s">
        <v>776</v>
      </c>
      <c r="E129" s="56" t="s">
        <v>9</v>
      </c>
      <c r="F129" s="53" t="s">
        <v>566</v>
      </c>
      <c r="G129" s="59" t="str">
        <f t="shared" si="6"/>
        <v>903</v>
      </c>
      <c r="H129" s="53" t="s">
        <v>74</v>
      </c>
      <c r="I129" s="53" t="s">
        <v>9</v>
      </c>
      <c r="J129" s="60" t="s">
        <v>204</v>
      </c>
      <c r="K129" s="53" t="s">
        <v>16</v>
      </c>
      <c r="L129" s="60" t="s">
        <v>583</v>
      </c>
      <c r="M129" s="54"/>
      <c r="N129" s="89"/>
      <c r="O129" s="88"/>
    </row>
    <row r="130" spans="1:15" x14ac:dyDescent="0.2">
      <c r="A130" s="123"/>
      <c r="B130" s="57" t="s">
        <v>952</v>
      </c>
      <c r="C130" s="56" t="s">
        <v>775</v>
      </c>
      <c r="D130" s="56" t="s">
        <v>776</v>
      </c>
      <c r="E130" s="56" t="s">
        <v>9</v>
      </c>
      <c r="F130" s="53" t="s">
        <v>566</v>
      </c>
      <c r="G130" s="59" t="str">
        <f t="shared" si="6"/>
        <v>903</v>
      </c>
      <c r="H130" s="53" t="s">
        <v>74</v>
      </c>
      <c r="I130" s="53" t="s">
        <v>9</v>
      </c>
      <c r="J130" s="60" t="s">
        <v>204</v>
      </c>
      <c r="K130" s="53" t="s">
        <v>16</v>
      </c>
      <c r="L130" s="60" t="s">
        <v>951</v>
      </c>
      <c r="M130" s="54"/>
      <c r="N130" s="89"/>
      <c r="O130" s="88"/>
    </row>
    <row r="131" spans="1:15" x14ac:dyDescent="0.2">
      <c r="A131" s="123" t="str">
        <f t="shared" si="5"/>
        <v xml:space="preserve"> </v>
      </c>
      <c r="B131" s="52" t="s">
        <v>221</v>
      </c>
      <c r="C131" s="56" t="s">
        <v>775</v>
      </c>
      <c r="D131" s="56" t="s">
        <v>776</v>
      </c>
      <c r="E131" s="56" t="s">
        <v>9</v>
      </c>
      <c r="F131" s="53" t="s">
        <v>566</v>
      </c>
      <c r="G131" s="59" t="str">
        <f t="shared" si="6"/>
        <v>903</v>
      </c>
      <c r="H131" s="53" t="s">
        <v>74</v>
      </c>
      <c r="I131" s="53" t="s">
        <v>9</v>
      </c>
      <c r="J131" s="60" t="s">
        <v>205</v>
      </c>
      <c r="K131" s="53" t="s">
        <v>16</v>
      </c>
      <c r="L131" s="53" t="s">
        <v>9</v>
      </c>
      <c r="M131" s="54"/>
      <c r="N131" s="89"/>
      <c r="O131" s="88"/>
    </row>
    <row r="132" spans="1:15" x14ac:dyDescent="0.2">
      <c r="A132" s="123" t="str">
        <f t="shared" si="5"/>
        <v xml:space="preserve"> </v>
      </c>
      <c r="B132" s="52" t="s">
        <v>242</v>
      </c>
      <c r="C132" s="56" t="s">
        <v>775</v>
      </c>
      <c r="D132" s="56" t="s">
        <v>776</v>
      </c>
      <c r="E132" s="56" t="s">
        <v>9</v>
      </c>
      <c r="F132" s="53" t="s">
        <v>566</v>
      </c>
      <c r="G132" s="59" t="str">
        <f t="shared" si="6"/>
        <v>903</v>
      </c>
      <c r="H132" s="53" t="s">
        <v>74</v>
      </c>
      <c r="I132" s="53" t="s">
        <v>9</v>
      </c>
      <c r="J132" s="60" t="s">
        <v>205</v>
      </c>
      <c r="K132" s="53" t="s">
        <v>16</v>
      </c>
      <c r="L132" s="53" t="s">
        <v>9</v>
      </c>
      <c r="M132" s="54"/>
      <c r="N132" s="89"/>
      <c r="O132" s="88"/>
    </row>
    <row r="133" spans="1:15" ht="27" customHeight="1" x14ac:dyDescent="0.2">
      <c r="A133" s="123" t="str">
        <f t="shared" si="5"/>
        <v xml:space="preserve"> </v>
      </c>
      <c r="B133" s="52" t="s">
        <v>208</v>
      </c>
      <c r="C133" s="56" t="s">
        <v>775</v>
      </c>
      <c r="D133" s="56" t="s">
        <v>776</v>
      </c>
      <c r="E133" s="56" t="s">
        <v>9</v>
      </c>
      <c r="F133" s="53" t="s">
        <v>566</v>
      </c>
      <c r="G133" s="59" t="str">
        <f t="shared" si="6"/>
        <v>903</v>
      </c>
      <c r="H133" s="53" t="s">
        <v>74</v>
      </c>
      <c r="I133" s="53" t="s">
        <v>9</v>
      </c>
      <c r="J133" s="53" t="s">
        <v>141</v>
      </c>
      <c r="K133" s="53" t="s">
        <v>16</v>
      </c>
      <c r="L133" s="53" t="s">
        <v>9</v>
      </c>
      <c r="M133" s="54"/>
      <c r="N133" s="130" t="s">
        <v>44</v>
      </c>
      <c r="O133" s="93" t="s">
        <v>304</v>
      </c>
    </row>
    <row r="134" spans="1:15" ht="27" customHeight="1" x14ac:dyDescent="0.2">
      <c r="A134" s="123" t="str">
        <f t="shared" si="5"/>
        <v xml:space="preserve"> </v>
      </c>
      <c r="B134" s="57" t="s">
        <v>574</v>
      </c>
      <c r="C134" s="56" t="s">
        <v>775</v>
      </c>
      <c r="D134" s="56" t="s">
        <v>776</v>
      </c>
      <c r="E134" s="56" t="s">
        <v>9</v>
      </c>
      <c r="F134" s="53" t="s">
        <v>566</v>
      </c>
      <c r="G134" s="59" t="str">
        <f t="shared" si="6"/>
        <v>903</v>
      </c>
      <c r="H134" s="53" t="s">
        <v>74</v>
      </c>
      <c r="I134" s="53" t="s">
        <v>9</v>
      </c>
      <c r="J134" s="60" t="s">
        <v>575</v>
      </c>
      <c r="K134" s="53" t="s">
        <v>16</v>
      </c>
      <c r="L134" s="60" t="s">
        <v>576</v>
      </c>
      <c r="M134" s="54"/>
      <c r="N134" s="93"/>
      <c r="O134" s="93"/>
    </row>
    <row r="135" spans="1:15" ht="12.75" customHeight="1" x14ac:dyDescent="0.2">
      <c r="A135" s="123" t="str">
        <f t="shared" si="5"/>
        <v xml:space="preserve"> </v>
      </c>
      <c r="B135" s="57" t="s">
        <v>551</v>
      </c>
      <c r="C135" s="56" t="s">
        <v>775</v>
      </c>
      <c r="D135" s="56" t="s">
        <v>776</v>
      </c>
      <c r="E135" s="56" t="s">
        <v>9</v>
      </c>
      <c r="F135" s="53" t="s">
        <v>566</v>
      </c>
      <c r="G135" s="59" t="str">
        <f t="shared" si="6"/>
        <v>903</v>
      </c>
      <c r="H135" s="56" t="s">
        <v>74</v>
      </c>
      <c r="I135" s="53" t="s">
        <v>9</v>
      </c>
      <c r="J135" s="53" t="s">
        <v>273</v>
      </c>
      <c r="K135" s="53" t="s">
        <v>16</v>
      </c>
      <c r="L135" s="53" t="s">
        <v>9</v>
      </c>
      <c r="M135" s="54"/>
      <c r="N135" s="89"/>
      <c r="O135" s="91"/>
    </row>
    <row r="136" spans="1:15" x14ac:dyDescent="0.2">
      <c r="A136" s="123" t="str">
        <f t="shared" si="5"/>
        <v xml:space="preserve"> </v>
      </c>
      <c r="B136" s="57" t="s">
        <v>551</v>
      </c>
      <c r="C136" s="56" t="s">
        <v>775</v>
      </c>
      <c r="D136" s="56" t="s">
        <v>776</v>
      </c>
      <c r="E136" s="56" t="s">
        <v>9</v>
      </c>
      <c r="F136" s="53" t="s">
        <v>566</v>
      </c>
      <c r="G136" s="59" t="str">
        <f t="shared" si="6"/>
        <v>903</v>
      </c>
      <c r="H136" s="56" t="s">
        <v>74</v>
      </c>
      <c r="I136" s="53" t="s">
        <v>9</v>
      </c>
      <c r="J136" s="53" t="s">
        <v>273</v>
      </c>
      <c r="K136" s="53" t="s">
        <v>16</v>
      </c>
      <c r="L136" s="53" t="s">
        <v>9</v>
      </c>
      <c r="M136" s="54"/>
      <c r="N136" s="94"/>
      <c r="O136" s="91"/>
    </row>
    <row r="137" spans="1:15" x14ac:dyDescent="0.2">
      <c r="A137" s="123" t="str">
        <f t="shared" si="5"/>
        <v xml:space="preserve"> </v>
      </c>
      <c r="B137" s="57" t="s">
        <v>551</v>
      </c>
      <c r="C137" s="56" t="s">
        <v>775</v>
      </c>
      <c r="D137" s="56" t="s">
        <v>776</v>
      </c>
      <c r="E137" s="56" t="s">
        <v>9</v>
      </c>
      <c r="F137" s="53" t="s">
        <v>566</v>
      </c>
      <c r="G137" s="59" t="str">
        <f t="shared" si="6"/>
        <v>903</v>
      </c>
      <c r="H137" s="56" t="s">
        <v>74</v>
      </c>
      <c r="I137" s="53" t="s">
        <v>9</v>
      </c>
      <c r="J137" s="53" t="s">
        <v>273</v>
      </c>
      <c r="K137" s="53" t="s">
        <v>16</v>
      </c>
      <c r="L137" s="53" t="s">
        <v>9</v>
      </c>
      <c r="M137" s="54"/>
      <c r="N137" s="89"/>
      <c r="O137" s="88"/>
    </row>
    <row r="138" spans="1:15" x14ac:dyDescent="0.2">
      <c r="A138" s="123" t="str">
        <f t="shared" si="5"/>
        <v xml:space="preserve"> </v>
      </c>
      <c r="B138" s="52" t="s">
        <v>548</v>
      </c>
      <c r="E138" s="58"/>
      <c r="F138" s="53"/>
      <c r="G138" s="59"/>
      <c r="H138" s="53"/>
      <c r="I138" s="53"/>
      <c r="J138" s="53"/>
      <c r="K138" s="53"/>
      <c r="L138" s="53"/>
      <c r="M138" s="111">
        <f>SUBTOTAL(109,M62:M137)</f>
        <v>0</v>
      </c>
      <c r="N138" s="89"/>
      <c r="O138" s="89"/>
    </row>
    <row r="139" spans="1:15" x14ac:dyDescent="0.2">
      <c r="A139" s="123" t="str">
        <f t="shared" si="5"/>
        <v xml:space="preserve"> </v>
      </c>
      <c r="F139" s="53"/>
      <c r="G139" s="53"/>
      <c r="H139" s="53"/>
      <c r="I139" s="53"/>
      <c r="J139" s="53"/>
      <c r="K139" s="53"/>
      <c r="L139" s="53"/>
      <c r="N139" s="112"/>
      <c r="O139" s="88"/>
    </row>
    <row r="140" spans="1:15" x14ac:dyDescent="0.2">
      <c r="A140" s="123" t="str">
        <f t="shared" si="5"/>
        <v xml:space="preserve"> </v>
      </c>
      <c r="B140" s="51" t="s">
        <v>549</v>
      </c>
      <c r="C140" s="56" t="s">
        <v>271</v>
      </c>
      <c r="D140" s="56" t="s">
        <v>276</v>
      </c>
      <c r="E140" s="56" t="s">
        <v>277</v>
      </c>
      <c r="F140" s="53" t="s">
        <v>4</v>
      </c>
      <c r="G140" s="53" t="s">
        <v>5</v>
      </c>
      <c r="H140" s="53" t="s">
        <v>6</v>
      </c>
      <c r="I140" s="53" t="s">
        <v>7</v>
      </c>
      <c r="J140" s="53" t="s">
        <v>34</v>
      </c>
      <c r="K140" s="53" t="s">
        <v>8</v>
      </c>
      <c r="L140" s="53" t="s">
        <v>278</v>
      </c>
      <c r="M140" s="51" t="s">
        <v>553</v>
      </c>
      <c r="N140" s="112"/>
      <c r="O140" s="88"/>
    </row>
    <row r="141" spans="1:15" ht="63.75" x14ac:dyDescent="0.2">
      <c r="A141" s="123" t="str">
        <f t="shared" si="5"/>
        <v xml:space="preserve"> </v>
      </c>
      <c r="B141" s="57" t="s">
        <v>299</v>
      </c>
      <c r="C141" s="56" t="s">
        <v>775</v>
      </c>
      <c r="D141" s="56" t="s">
        <v>776</v>
      </c>
      <c r="E141" s="56" t="s">
        <v>9</v>
      </c>
      <c r="F141" s="53" t="s">
        <v>566</v>
      </c>
      <c r="G141" s="59" t="str">
        <f t="shared" ref="G141:G172" si="7">+$G$3</f>
        <v>903</v>
      </c>
      <c r="H141" s="53" t="s">
        <v>74</v>
      </c>
      <c r="I141" s="53" t="s">
        <v>10</v>
      </c>
      <c r="J141" s="53" t="s">
        <v>11</v>
      </c>
      <c r="K141" s="53" t="s">
        <v>12</v>
      </c>
      <c r="L141" s="53" t="s">
        <v>9</v>
      </c>
      <c r="M141" s="54"/>
      <c r="N141" s="131" t="s">
        <v>307</v>
      </c>
      <c r="O141" s="93" t="s">
        <v>178</v>
      </c>
    </row>
    <row r="142" spans="1:15" x14ac:dyDescent="0.2">
      <c r="A142" s="123" t="str">
        <f t="shared" si="5"/>
        <v xml:space="preserve"> </v>
      </c>
      <c r="B142" s="52" t="s">
        <v>255</v>
      </c>
      <c r="C142" s="56" t="s">
        <v>775</v>
      </c>
      <c r="D142" s="56" t="s">
        <v>776</v>
      </c>
      <c r="E142" s="56" t="s">
        <v>9</v>
      </c>
      <c r="F142" s="53" t="s">
        <v>566</v>
      </c>
      <c r="G142" s="59" t="str">
        <f t="shared" si="7"/>
        <v>903</v>
      </c>
      <c r="H142" s="53" t="s">
        <v>74</v>
      </c>
      <c r="I142" s="53" t="s">
        <v>256</v>
      </c>
      <c r="J142" s="53" t="s">
        <v>11</v>
      </c>
      <c r="K142" s="53" t="s">
        <v>13</v>
      </c>
      <c r="L142" s="53" t="s">
        <v>9</v>
      </c>
      <c r="M142" s="54"/>
      <c r="N142" s="89"/>
      <c r="O142" s="94"/>
    </row>
    <row r="143" spans="1:15" ht="15.75" customHeight="1" x14ac:dyDescent="0.2">
      <c r="A143" s="123" t="str">
        <f t="shared" si="5"/>
        <v xml:space="preserve"> </v>
      </c>
      <c r="B143" s="57" t="s">
        <v>577</v>
      </c>
      <c r="C143" s="56" t="s">
        <v>775</v>
      </c>
      <c r="D143" s="56" t="s">
        <v>776</v>
      </c>
      <c r="E143" s="56" t="s">
        <v>9</v>
      </c>
      <c r="F143" s="53" t="s">
        <v>566</v>
      </c>
      <c r="G143" s="59" t="str">
        <f t="shared" si="7"/>
        <v>903</v>
      </c>
      <c r="H143" s="53" t="s">
        <v>74</v>
      </c>
      <c r="I143" s="53" t="s">
        <v>256</v>
      </c>
      <c r="J143" s="53" t="s">
        <v>11</v>
      </c>
      <c r="K143" s="53" t="s">
        <v>13</v>
      </c>
      <c r="L143" s="60" t="s">
        <v>576</v>
      </c>
      <c r="M143" s="54"/>
      <c r="N143" s="89"/>
      <c r="O143" s="94"/>
    </row>
    <row r="144" spans="1:15" x14ac:dyDescent="0.2">
      <c r="A144" s="123" t="str">
        <f t="shared" si="5"/>
        <v xml:space="preserve"> </v>
      </c>
      <c r="B144" s="52" t="s">
        <v>226</v>
      </c>
      <c r="C144" s="56" t="s">
        <v>775</v>
      </c>
      <c r="D144" s="56" t="s">
        <v>776</v>
      </c>
      <c r="E144" s="56" t="s">
        <v>9</v>
      </c>
      <c r="F144" s="53" t="s">
        <v>566</v>
      </c>
      <c r="G144" s="59" t="str">
        <f t="shared" si="7"/>
        <v>903</v>
      </c>
      <c r="H144" s="53" t="s">
        <v>74</v>
      </c>
      <c r="I144" s="53" t="s">
        <v>227</v>
      </c>
      <c r="J144" s="53" t="s">
        <v>11</v>
      </c>
      <c r="K144" s="53" t="s">
        <v>13</v>
      </c>
      <c r="L144" s="53" t="s">
        <v>9</v>
      </c>
      <c r="M144" s="54"/>
      <c r="N144" s="89"/>
      <c r="O144" s="94"/>
    </row>
    <row r="145" spans="1:15" x14ac:dyDescent="0.2">
      <c r="A145" s="123" t="str">
        <f t="shared" si="5"/>
        <v xml:space="preserve"> </v>
      </c>
      <c r="B145" s="52" t="s">
        <v>226</v>
      </c>
      <c r="C145" s="56" t="s">
        <v>775</v>
      </c>
      <c r="D145" s="56" t="s">
        <v>776</v>
      </c>
      <c r="E145" s="56" t="s">
        <v>9</v>
      </c>
      <c r="F145" s="53" t="s">
        <v>566</v>
      </c>
      <c r="G145" s="59" t="str">
        <f t="shared" si="7"/>
        <v>903</v>
      </c>
      <c r="H145" s="53" t="s">
        <v>74</v>
      </c>
      <c r="I145" s="53" t="s">
        <v>227</v>
      </c>
      <c r="J145" s="53" t="s">
        <v>11</v>
      </c>
      <c r="K145" s="53" t="s">
        <v>13</v>
      </c>
      <c r="L145" s="53" t="s">
        <v>314</v>
      </c>
      <c r="M145" s="54"/>
      <c r="N145" s="89"/>
      <c r="O145" s="94"/>
    </row>
    <row r="146" spans="1:15" x14ac:dyDescent="0.2">
      <c r="A146" s="123" t="str">
        <f t="shared" si="5"/>
        <v xml:space="preserve"> </v>
      </c>
      <c r="B146" s="52" t="s">
        <v>226</v>
      </c>
      <c r="C146" s="56" t="s">
        <v>775</v>
      </c>
      <c r="D146" s="56" t="s">
        <v>776</v>
      </c>
      <c r="E146" s="56" t="s">
        <v>9</v>
      </c>
      <c r="F146" s="53" t="s">
        <v>566</v>
      </c>
      <c r="G146" s="59" t="str">
        <f t="shared" si="7"/>
        <v>903</v>
      </c>
      <c r="H146" s="53" t="s">
        <v>74</v>
      </c>
      <c r="I146" s="53" t="s">
        <v>227</v>
      </c>
      <c r="J146" s="53" t="s">
        <v>11</v>
      </c>
      <c r="K146" s="53" t="s">
        <v>13</v>
      </c>
      <c r="L146" s="53" t="s">
        <v>931</v>
      </c>
      <c r="M146" s="54"/>
      <c r="N146" s="89"/>
      <c r="O146" s="94"/>
    </row>
    <row r="147" spans="1:15" x14ac:dyDescent="0.2">
      <c r="A147" s="123" t="str">
        <f t="shared" si="5"/>
        <v xml:space="preserve"> </v>
      </c>
      <c r="B147" s="52" t="s">
        <v>226</v>
      </c>
      <c r="C147" s="56" t="s">
        <v>775</v>
      </c>
      <c r="D147" s="56" t="s">
        <v>776</v>
      </c>
      <c r="E147" s="56" t="s">
        <v>9</v>
      </c>
      <c r="F147" s="53" t="s">
        <v>566</v>
      </c>
      <c r="G147" s="59" t="str">
        <f t="shared" si="7"/>
        <v>903</v>
      </c>
      <c r="H147" s="53" t="s">
        <v>74</v>
      </c>
      <c r="I147" s="53" t="s">
        <v>227</v>
      </c>
      <c r="J147" s="53" t="s">
        <v>11</v>
      </c>
      <c r="K147" s="53" t="s">
        <v>13</v>
      </c>
      <c r="L147" s="53" t="s">
        <v>68</v>
      </c>
      <c r="M147" s="54"/>
      <c r="N147" s="89"/>
      <c r="O147" s="94"/>
    </row>
    <row r="148" spans="1:15" x14ac:dyDescent="0.2">
      <c r="A148" s="123" t="str">
        <f t="shared" si="5"/>
        <v xml:space="preserve"> </v>
      </c>
      <c r="B148" s="52" t="s">
        <v>226</v>
      </c>
      <c r="C148" s="56" t="s">
        <v>775</v>
      </c>
      <c r="D148" s="56" t="s">
        <v>776</v>
      </c>
      <c r="E148" s="56" t="s">
        <v>9</v>
      </c>
      <c r="F148" s="53" t="s">
        <v>566</v>
      </c>
      <c r="G148" s="59" t="str">
        <f t="shared" si="7"/>
        <v>903</v>
      </c>
      <c r="H148" s="53" t="s">
        <v>74</v>
      </c>
      <c r="I148" s="53" t="s">
        <v>227</v>
      </c>
      <c r="J148" s="53" t="s">
        <v>11</v>
      </c>
      <c r="K148" s="53" t="s">
        <v>13</v>
      </c>
      <c r="L148" s="60" t="s">
        <v>67</v>
      </c>
      <c r="M148" s="54"/>
      <c r="N148" s="89"/>
      <c r="O148" s="94"/>
    </row>
    <row r="149" spans="1:15" x14ac:dyDescent="0.2">
      <c r="A149" s="123" t="str">
        <f t="shared" ref="A149:A213" si="8">IF(OR(E149=$I$3,E149=$J$3,E149=$K$3,E149=$L$3)," ",IF(E149=0," ",IF(E149="School Code"," ","X")))</f>
        <v xml:space="preserve"> </v>
      </c>
      <c r="B149" s="52" t="s">
        <v>228</v>
      </c>
      <c r="C149" s="56" t="s">
        <v>775</v>
      </c>
      <c r="D149" s="56" t="s">
        <v>776</v>
      </c>
      <c r="E149" s="56" t="s">
        <v>9</v>
      </c>
      <c r="F149" s="53" t="s">
        <v>566</v>
      </c>
      <c r="G149" s="59" t="str">
        <f t="shared" si="7"/>
        <v>903</v>
      </c>
      <c r="H149" s="53" t="s">
        <v>74</v>
      </c>
      <c r="I149" s="53" t="s">
        <v>227</v>
      </c>
      <c r="J149" s="53" t="s">
        <v>11</v>
      </c>
      <c r="K149" s="53" t="s">
        <v>75</v>
      </c>
      <c r="L149" s="53" t="s">
        <v>9</v>
      </c>
      <c r="M149" s="54"/>
      <c r="N149" s="89"/>
      <c r="O149" s="94"/>
    </row>
    <row r="150" spans="1:15" x14ac:dyDescent="0.2">
      <c r="A150" s="123" t="str">
        <f t="shared" si="8"/>
        <v xml:space="preserve"> </v>
      </c>
      <c r="B150" s="52" t="s">
        <v>130</v>
      </c>
      <c r="C150" s="56" t="s">
        <v>775</v>
      </c>
      <c r="D150" s="56" t="s">
        <v>776</v>
      </c>
      <c r="E150" s="56" t="s">
        <v>9</v>
      </c>
      <c r="F150" s="53" t="s">
        <v>566</v>
      </c>
      <c r="G150" s="59" t="str">
        <f t="shared" si="7"/>
        <v>903</v>
      </c>
      <c r="H150" s="53" t="s">
        <v>74</v>
      </c>
      <c r="I150" s="53" t="s">
        <v>132</v>
      </c>
      <c r="J150" s="53" t="s">
        <v>11</v>
      </c>
      <c r="K150" s="53" t="s">
        <v>13</v>
      </c>
      <c r="L150" s="53" t="s">
        <v>9</v>
      </c>
      <c r="M150" s="54"/>
      <c r="N150" s="89"/>
      <c r="O150" s="94"/>
    </row>
    <row r="151" spans="1:15" ht="25.5" x14ac:dyDescent="0.2">
      <c r="A151" s="123" t="str">
        <f t="shared" si="8"/>
        <v xml:space="preserve"> </v>
      </c>
      <c r="B151" s="52" t="s">
        <v>163</v>
      </c>
      <c r="C151" s="56" t="s">
        <v>775</v>
      </c>
      <c r="D151" s="56" t="s">
        <v>776</v>
      </c>
      <c r="E151" s="56" t="s">
        <v>9</v>
      </c>
      <c r="F151" s="53" t="s">
        <v>566</v>
      </c>
      <c r="G151" s="59" t="str">
        <f t="shared" si="7"/>
        <v>903</v>
      </c>
      <c r="H151" s="53" t="s">
        <v>74</v>
      </c>
      <c r="I151" s="53" t="s">
        <v>164</v>
      </c>
      <c r="J151" s="53" t="s">
        <v>11</v>
      </c>
      <c r="K151" s="53" t="s">
        <v>13</v>
      </c>
      <c r="L151" s="60" t="s">
        <v>9</v>
      </c>
      <c r="M151" s="54"/>
      <c r="N151" s="89"/>
      <c r="O151" s="94"/>
    </row>
    <row r="152" spans="1:15" x14ac:dyDescent="0.2">
      <c r="A152" s="123" t="str">
        <f t="shared" si="8"/>
        <v xml:space="preserve"> </v>
      </c>
      <c r="B152" s="52" t="s">
        <v>148</v>
      </c>
      <c r="C152" s="56" t="s">
        <v>775</v>
      </c>
      <c r="D152" s="56" t="s">
        <v>776</v>
      </c>
      <c r="E152" s="56" t="s">
        <v>9</v>
      </c>
      <c r="F152" s="53" t="s">
        <v>566</v>
      </c>
      <c r="G152" s="59" t="str">
        <f t="shared" si="7"/>
        <v>903</v>
      </c>
      <c r="H152" s="53" t="s">
        <v>74</v>
      </c>
      <c r="I152" s="53" t="s">
        <v>149</v>
      </c>
      <c r="J152" s="53" t="s">
        <v>11</v>
      </c>
      <c r="K152" s="53" t="s">
        <v>13</v>
      </c>
      <c r="L152" s="53" t="s">
        <v>70</v>
      </c>
      <c r="M152" s="54"/>
      <c r="N152" s="92"/>
      <c r="O152" s="94"/>
    </row>
    <row r="153" spans="1:15" x14ac:dyDescent="0.2">
      <c r="A153" s="123" t="str">
        <f t="shared" si="8"/>
        <v xml:space="preserve"> </v>
      </c>
      <c r="B153" s="52" t="s">
        <v>139</v>
      </c>
      <c r="C153" s="56" t="s">
        <v>775</v>
      </c>
      <c r="D153" s="56" t="s">
        <v>776</v>
      </c>
      <c r="E153" s="56" t="s">
        <v>9</v>
      </c>
      <c r="F153" s="53" t="s">
        <v>566</v>
      </c>
      <c r="G153" s="59" t="str">
        <f t="shared" si="7"/>
        <v>903</v>
      </c>
      <c r="H153" s="53" t="s">
        <v>74</v>
      </c>
      <c r="I153" s="53" t="s">
        <v>54</v>
      </c>
      <c r="J153" s="53" t="s">
        <v>11</v>
      </c>
      <c r="K153" s="53" t="s">
        <v>13</v>
      </c>
      <c r="L153" s="53" t="s">
        <v>71</v>
      </c>
      <c r="M153" s="54"/>
      <c r="N153" s="92"/>
      <c r="O153" s="94"/>
    </row>
    <row r="154" spans="1:15" x14ac:dyDescent="0.2">
      <c r="A154" s="123" t="str">
        <f t="shared" si="8"/>
        <v xml:space="preserve"> </v>
      </c>
      <c r="B154" s="52" t="s">
        <v>139</v>
      </c>
      <c r="C154" s="56" t="s">
        <v>775</v>
      </c>
      <c r="D154" s="56" t="s">
        <v>776</v>
      </c>
      <c r="E154" s="56" t="s">
        <v>9</v>
      </c>
      <c r="F154" s="53" t="s">
        <v>566</v>
      </c>
      <c r="G154" s="59" t="str">
        <f t="shared" si="7"/>
        <v>903</v>
      </c>
      <c r="H154" s="53" t="s">
        <v>74</v>
      </c>
      <c r="I154" s="53" t="s">
        <v>54</v>
      </c>
      <c r="J154" s="53" t="s">
        <v>11</v>
      </c>
      <c r="K154" s="53" t="s">
        <v>13</v>
      </c>
      <c r="L154" s="53" t="s">
        <v>65</v>
      </c>
      <c r="M154" s="54"/>
      <c r="N154" s="92"/>
      <c r="O154" s="94"/>
    </row>
    <row r="155" spans="1:15" ht="25.5" x14ac:dyDescent="0.2">
      <c r="A155" s="123" t="str">
        <f t="shared" si="8"/>
        <v xml:space="preserve"> </v>
      </c>
      <c r="B155" s="57" t="s">
        <v>150</v>
      </c>
      <c r="C155" s="56" t="s">
        <v>775</v>
      </c>
      <c r="D155" s="56" t="s">
        <v>776</v>
      </c>
      <c r="E155" s="56" t="s">
        <v>9</v>
      </c>
      <c r="F155" s="53" t="s">
        <v>566</v>
      </c>
      <c r="G155" s="59" t="str">
        <f t="shared" si="7"/>
        <v>903</v>
      </c>
      <c r="H155" s="53" t="s">
        <v>74</v>
      </c>
      <c r="I155" s="53" t="s">
        <v>57</v>
      </c>
      <c r="J155" s="53" t="s">
        <v>11</v>
      </c>
      <c r="K155" s="53" t="s">
        <v>13</v>
      </c>
      <c r="L155" s="53" t="s">
        <v>9</v>
      </c>
      <c r="M155" s="54"/>
      <c r="N155" s="89"/>
      <c r="O155" s="94"/>
    </row>
    <row r="156" spans="1:15" ht="25.5" x14ac:dyDescent="0.2">
      <c r="A156" s="123" t="str">
        <f t="shared" si="8"/>
        <v xml:space="preserve"> </v>
      </c>
      <c r="B156" s="52" t="s">
        <v>151</v>
      </c>
      <c r="C156" s="56" t="s">
        <v>775</v>
      </c>
      <c r="D156" s="56" t="s">
        <v>776</v>
      </c>
      <c r="E156" s="56" t="s">
        <v>9</v>
      </c>
      <c r="F156" s="53" t="s">
        <v>566</v>
      </c>
      <c r="G156" s="59" t="str">
        <f t="shared" si="7"/>
        <v>903</v>
      </c>
      <c r="H156" s="53" t="s">
        <v>74</v>
      </c>
      <c r="I156" s="53" t="s">
        <v>23</v>
      </c>
      <c r="J156" s="53" t="s">
        <v>11</v>
      </c>
      <c r="K156" s="53" t="s">
        <v>13</v>
      </c>
      <c r="L156" s="53" t="s">
        <v>9</v>
      </c>
      <c r="M156" s="54"/>
      <c r="N156" s="89"/>
      <c r="O156" s="94"/>
    </row>
    <row r="157" spans="1:15" ht="12.75" customHeight="1" x14ac:dyDescent="0.2">
      <c r="A157" s="123" t="str">
        <f t="shared" si="8"/>
        <v xml:space="preserve"> </v>
      </c>
      <c r="B157" s="52" t="s">
        <v>162</v>
      </c>
      <c r="C157" s="56" t="s">
        <v>775</v>
      </c>
      <c r="D157" s="56" t="s">
        <v>776</v>
      </c>
      <c r="E157" s="56" t="s">
        <v>9</v>
      </c>
      <c r="F157" s="53" t="s">
        <v>566</v>
      </c>
      <c r="G157" s="59" t="str">
        <f t="shared" si="7"/>
        <v>903</v>
      </c>
      <c r="H157" s="53" t="s">
        <v>74</v>
      </c>
      <c r="I157" s="53" t="s">
        <v>89</v>
      </c>
      <c r="J157" s="53" t="s">
        <v>11</v>
      </c>
      <c r="K157" s="53" t="s">
        <v>13</v>
      </c>
      <c r="L157" s="53" t="s">
        <v>9</v>
      </c>
      <c r="M157" s="54"/>
      <c r="N157" s="89"/>
      <c r="O157" s="94"/>
    </row>
    <row r="158" spans="1:15" ht="25.5" x14ac:dyDescent="0.2">
      <c r="A158" s="123" t="str">
        <f t="shared" si="8"/>
        <v xml:space="preserve"> </v>
      </c>
      <c r="B158" s="52" t="s">
        <v>154</v>
      </c>
      <c r="C158" s="56" t="s">
        <v>775</v>
      </c>
      <c r="D158" s="56" t="s">
        <v>776</v>
      </c>
      <c r="E158" s="56" t="s">
        <v>9</v>
      </c>
      <c r="F158" s="53" t="s">
        <v>566</v>
      </c>
      <c r="G158" s="59" t="str">
        <f t="shared" si="7"/>
        <v>903</v>
      </c>
      <c r="H158" s="53" t="s">
        <v>74</v>
      </c>
      <c r="I158" s="53" t="s">
        <v>35</v>
      </c>
      <c r="J158" s="53" t="s">
        <v>11</v>
      </c>
      <c r="K158" s="53" t="s">
        <v>13</v>
      </c>
      <c r="L158" s="60" t="s">
        <v>9</v>
      </c>
      <c r="M158" s="54"/>
      <c r="N158" s="92"/>
      <c r="O158" s="94"/>
    </row>
    <row r="159" spans="1:15" ht="25.5" x14ac:dyDescent="0.2">
      <c r="A159" s="123" t="str">
        <f t="shared" si="8"/>
        <v xml:space="preserve"> </v>
      </c>
      <c r="B159" s="52" t="s">
        <v>155</v>
      </c>
      <c r="C159" s="56" t="s">
        <v>775</v>
      </c>
      <c r="D159" s="56" t="s">
        <v>776</v>
      </c>
      <c r="E159" s="56" t="s">
        <v>9</v>
      </c>
      <c r="F159" s="53" t="s">
        <v>566</v>
      </c>
      <c r="G159" s="59" t="str">
        <f t="shared" si="7"/>
        <v>903</v>
      </c>
      <c r="H159" s="53" t="s">
        <v>74</v>
      </c>
      <c r="I159" s="53" t="s">
        <v>73</v>
      </c>
      <c r="J159" s="53" t="s">
        <v>11</v>
      </c>
      <c r="K159" s="53" t="s">
        <v>13</v>
      </c>
      <c r="L159" s="53" t="s">
        <v>9</v>
      </c>
      <c r="M159" s="54"/>
      <c r="N159" s="89"/>
      <c r="O159" s="94"/>
    </row>
    <row r="160" spans="1:15" x14ac:dyDescent="0.2">
      <c r="A160" s="123" t="str">
        <f t="shared" si="8"/>
        <v xml:space="preserve"> </v>
      </c>
      <c r="B160" s="52" t="s">
        <v>158</v>
      </c>
      <c r="C160" s="56" t="s">
        <v>775</v>
      </c>
      <c r="D160" s="56" t="s">
        <v>776</v>
      </c>
      <c r="E160" s="56" t="s">
        <v>9</v>
      </c>
      <c r="F160" s="53" t="s">
        <v>566</v>
      </c>
      <c r="G160" s="59" t="str">
        <f t="shared" si="7"/>
        <v>903</v>
      </c>
      <c r="H160" s="53" t="s">
        <v>74</v>
      </c>
      <c r="I160" s="53" t="s">
        <v>26</v>
      </c>
      <c r="J160" s="53" t="s">
        <v>11</v>
      </c>
      <c r="K160" s="53" t="s">
        <v>153</v>
      </c>
      <c r="L160" s="53" t="s">
        <v>9</v>
      </c>
      <c r="M160" s="54"/>
      <c r="N160" s="89"/>
      <c r="O160" s="94"/>
    </row>
    <row r="161" spans="1:15" x14ac:dyDescent="0.2">
      <c r="A161" s="123" t="str">
        <f t="shared" si="8"/>
        <v xml:space="preserve"> </v>
      </c>
      <c r="B161" s="52" t="s">
        <v>152</v>
      </c>
      <c r="C161" s="56" t="s">
        <v>775</v>
      </c>
      <c r="D161" s="56" t="s">
        <v>776</v>
      </c>
      <c r="E161" s="56" t="s">
        <v>9</v>
      </c>
      <c r="F161" s="53" t="s">
        <v>566</v>
      </c>
      <c r="G161" s="59" t="str">
        <f t="shared" si="7"/>
        <v>903</v>
      </c>
      <c r="H161" s="53" t="s">
        <v>74</v>
      </c>
      <c r="I161" s="60" t="s">
        <v>92</v>
      </c>
      <c r="J161" s="53" t="s">
        <v>11</v>
      </c>
      <c r="K161" s="53" t="s">
        <v>153</v>
      </c>
      <c r="L161" s="53" t="s">
        <v>9</v>
      </c>
      <c r="M161" s="54"/>
      <c r="N161" s="89"/>
      <c r="O161" s="94"/>
    </row>
    <row r="162" spans="1:15" x14ac:dyDescent="0.2">
      <c r="A162" s="123" t="str">
        <f t="shared" si="8"/>
        <v xml:space="preserve"> </v>
      </c>
      <c r="B162" s="52" t="s">
        <v>131</v>
      </c>
      <c r="C162" s="56" t="s">
        <v>775</v>
      </c>
      <c r="D162" s="56" t="s">
        <v>776</v>
      </c>
      <c r="E162" s="56" t="s">
        <v>9</v>
      </c>
      <c r="F162" s="53" t="s">
        <v>566</v>
      </c>
      <c r="G162" s="59" t="str">
        <f t="shared" si="7"/>
        <v>903</v>
      </c>
      <c r="H162" s="53" t="s">
        <v>74</v>
      </c>
      <c r="I162" s="53" t="s">
        <v>132</v>
      </c>
      <c r="J162" s="53" t="s">
        <v>11</v>
      </c>
      <c r="K162" s="53" t="s">
        <v>75</v>
      </c>
      <c r="L162" s="53" t="s">
        <v>9</v>
      </c>
      <c r="M162" s="54"/>
      <c r="N162" s="89"/>
      <c r="O162" s="94"/>
    </row>
    <row r="163" spans="1:15" ht="12.75" customHeight="1" x14ac:dyDescent="0.2">
      <c r="A163" s="123" t="str">
        <f t="shared" si="8"/>
        <v xml:space="preserve"> </v>
      </c>
      <c r="B163" s="52" t="s">
        <v>156</v>
      </c>
      <c r="C163" s="56" t="s">
        <v>775</v>
      </c>
      <c r="D163" s="56" t="s">
        <v>776</v>
      </c>
      <c r="E163" s="56" t="s">
        <v>9</v>
      </c>
      <c r="F163" s="53" t="s">
        <v>566</v>
      </c>
      <c r="G163" s="59" t="str">
        <f t="shared" si="7"/>
        <v>903</v>
      </c>
      <c r="H163" s="53" t="s">
        <v>74</v>
      </c>
      <c r="I163" s="53" t="s">
        <v>157</v>
      </c>
      <c r="J163" s="53" t="s">
        <v>11</v>
      </c>
      <c r="K163" s="53" t="s">
        <v>75</v>
      </c>
      <c r="L163" s="53" t="s">
        <v>9</v>
      </c>
      <c r="M163" s="54"/>
      <c r="N163" s="89"/>
      <c r="O163" s="94"/>
    </row>
    <row r="164" spans="1:15" x14ac:dyDescent="0.2">
      <c r="A164" s="123" t="str">
        <f t="shared" si="8"/>
        <v xml:space="preserve"> </v>
      </c>
      <c r="B164" s="52" t="s">
        <v>80</v>
      </c>
      <c r="C164" s="56" t="s">
        <v>775</v>
      </c>
      <c r="D164" s="56" t="s">
        <v>776</v>
      </c>
      <c r="E164" s="56" t="s">
        <v>9</v>
      </c>
      <c r="F164" s="53" t="s">
        <v>566</v>
      </c>
      <c r="G164" s="59" t="str">
        <f t="shared" si="7"/>
        <v>903</v>
      </c>
      <c r="H164" s="53" t="s">
        <v>74</v>
      </c>
      <c r="I164" s="53" t="s">
        <v>10</v>
      </c>
      <c r="J164" s="53" t="s">
        <v>11</v>
      </c>
      <c r="K164" s="53" t="s">
        <v>15</v>
      </c>
      <c r="L164" s="53" t="s">
        <v>9</v>
      </c>
      <c r="M164" s="54"/>
      <c r="N164" s="89"/>
      <c r="O164" s="94"/>
    </row>
    <row r="165" spans="1:15" x14ac:dyDescent="0.2">
      <c r="A165" s="123" t="str">
        <f t="shared" si="8"/>
        <v xml:space="preserve"> </v>
      </c>
      <c r="B165" s="52" t="s">
        <v>159</v>
      </c>
      <c r="C165" s="56" t="s">
        <v>775</v>
      </c>
      <c r="D165" s="56" t="s">
        <v>776</v>
      </c>
      <c r="E165" s="56" t="s">
        <v>9</v>
      </c>
      <c r="F165" s="53" t="s">
        <v>566</v>
      </c>
      <c r="G165" s="59" t="str">
        <f t="shared" si="7"/>
        <v>903</v>
      </c>
      <c r="H165" s="53" t="s">
        <v>74</v>
      </c>
      <c r="I165" s="53" t="s">
        <v>36</v>
      </c>
      <c r="J165" s="53" t="s">
        <v>11</v>
      </c>
      <c r="K165" s="53" t="s">
        <v>76</v>
      </c>
      <c r="L165" s="53" t="s">
        <v>9</v>
      </c>
      <c r="M165" s="54"/>
      <c r="N165" s="89"/>
      <c r="O165" s="94"/>
    </row>
    <row r="166" spans="1:15" x14ac:dyDescent="0.2">
      <c r="A166" s="123" t="str">
        <f t="shared" si="8"/>
        <v xml:space="preserve"> </v>
      </c>
      <c r="B166" s="52" t="s">
        <v>160</v>
      </c>
      <c r="C166" s="56" t="s">
        <v>775</v>
      </c>
      <c r="D166" s="56" t="s">
        <v>776</v>
      </c>
      <c r="E166" s="56" t="s">
        <v>9</v>
      </c>
      <c r="F166" s="53" t="s">
        <v>566</v>
      </c>
      <c r="G166" s="59" t="str">
        <f t="shared" si="7"/>
        <v>903</v>
      </c>
      <c r="H166" s="53" t="s">
        <v>74</v>
      </c>
      <c r="I166" s="53" t="s">
        <v>161</v>
      </c>
      <c r="J166" s="53" t="s">
        <v>11</v>
      </c>
      <c r="K166" s="53" t="s">
        <v>76</v>
      </c>
      <c r="L166" s="53" t="s">
        <v>9</v>
      </c>
      <c r="M166" s="54"/>
      <c r="N166" s="92"/>
      <c r="O166" s="94"/>
    </row>
    <row r="167" spans="1:15" x14ac:dyDescent="0.2">
      <c r="A167" s="123" t="str">
        <f t="shared" si="8"/>
        <v xml:space="preserve"> </v>
      </c>
      <c r="B167" s="57" t="s">
        <v>300</v>
      </c>
      <c r="C167" s="56" t="s">
        <v>775</v>
      </c>
      <c r="D167" s="56" t="s">
        <v>776</v>
      </c>
      <c r="E167" s="56" t="s">
        <v>9</v>
      </c>
      <c r="F167" s="53" t="s">
        <v>566</v>
      </c>
      <c r="G167" s="59" t="str">
        <f t="shared" si="7"/>
        <v>903</v>
      </c>
      <c r="H167" s="53" t="s">
        <v>74</v>
      </c>
      <c r="I167" s="53" t="s">
        <v>10</v>
      </c>
      <c r="J167" s="53" t="s">
        <v>24</v>
      </c>
      <c r="K167" s="53" t="s">
        <v>12</v>
      </c>
      <c r="L167" s="53" t="s">
        <v>9</v>
      </c>
      <c r="M167" s="54"/>
      <c r="N167" s="113" t="s">
        <v>51</v>
      </c>
      <c r="O167" s="149" t="s">
        <v>79</v>
      </c>
    </row>
    <row r="168" spans="1:15" x14ac:dyDescent="0.2">
      <c r="A168" s="123" t="str">
        <f t="shared" si="8"/>
        <v xml:space="preserve"> </v>
      </c>
      <c r="B168" s="52" t="s">
        <v>229</v>
      </c>
      <c r="C168" s="56" t="s">
        <v>775</v>
      </c>
      <c r="D168" s="56" t="s">
        <v>776</v>
      </c>
      <c r="E168" s="56" t="s">
        <v>9</v>
      </c>
      <c r="F168" s="53" t="s">
        <v>566</v>
      </c>
      <c r="G168" s="59" t="str">
        <f t="shared" si="7"/>
        <v>903</v>
      </c>
      <c r="H168" s="53" t="s">
        <v>74</v>
      </c>
      <c r="I168" s="53" t="s">
        <v>227</v>
      </c>
      <c r="J168" s="53" t="s">
        <v>24</v>
      </c>
      <c r="K168" s="53" t="s">
        <v>13</v>
      </c>
      <c r="L168" s="53" t="s">
        <v>9</v>
      </c>
      <c r="M168" s="54"/>
      <c r="N168" s="89"/>
      <c r="O168" s="149"/>
    </row>
    <row r="169" spans="1:15" x14ac:dyDescent="0.2">
      <c r="A169" s="123" t="str">
        <f t="shared" si="8"/>
        <v xml:space="preserve"> </v>
      </c>
      <c r="B169" s="52" t="s">
        <v>257</v>
      </c>
      <c r="C169" s="56" t="s">
        <v>775</v>
      </c>
      <c r="D169" s="56" t="s">
        <v>776</v>
      </c>
      <c r="E169" s="56" t="s">
        <v>9</v>
      </c>
      <c r="F169" s="53" t="s">
        <v>566</v>
      </c>
      <c r="G169" s="59" t="str">
        <f t="shared" si="7"/>
        <v>903</v>
      </c>
      <c r="H169" s="53" t="s">
        <v>74</v>
      </c>
      <c r="I169" s="53" t="s">
        <v>54</v>
      </c>
      <c r="J169" s="53" t="s">
        <v>24</v>
      </c>
      <c r="K169" s="53" t="s">
        <v>13</v>
      </c>
      <c r="L169" s="53" t="s">
        <v>71</v>
      </c>
      <c r="M169" s="54"/>
      <c r="N169" s="89"/>
      <c r="O169" s="149"/>
    </row>
    <row r="170" spans="1:15" x14ac:dyDescent="0.2">
      <c r="A170" s="123" t="str">
        <f t="shared" si="8"/>
        <v xml:space="preserve"> </v>
      </c>
      <c r="B170" s="52" t="s">
        <v>230</v>
      </c>
      <c r="C170" s="56" t="s">
        <v>775</v>
      </c>
      <c r="D170" s="56" t="s">
        <v>776</v>
      </c>
      <c r="E170" s="56" t="s">
        <v>9</v>
      </c>
      <c r="F170" s="53" t="s">
        <v>566</v>
      </c>
      <c r="G170" s="59" t="str">
        <f t="shared" si="7"/>
        <v>903</v>
      </c>
      <c r="H170" s="53" t="s">
        <v>74</v>
      </c>
      <c r="I170" s="53" t="s">
        <v>227</v>
      </c>
      <c r="J170" s="53" t="s">
        <v>24</v>
      </c>
      <c r="K170" s="53" t="s">
        <v>75</v>
      </c>
      <c r="L170" s="53" t="s">
        <v>9</v>
      </c>
      <c r="M170" s="54"/>
      <c r="N170" s="89"/>
      <c r="O170" s="94"/>
    </row>
    <row r="171" spans="1:15" x14ac:dyDescent="0.2">
      <c r="A171" s="123" t="str">
        <f t="shared" si="8"/>
        <v xml:space="preserve"> </v>
      </c>
      <c r="B171" s="52" t="s">
        <v>165</v>
      </c>
      <c r="C171" s="56" t="s">
        <v>775</v>
      </c>
      <c r="D171" s="56" t="s">
        <v>776</v>
      </c>
      <c r="E171" s="56" t="s">
        <v>9</v>
      </c>
      <c r="F171" s="53" t="s">
        <v>566</v>
      </c>
      <c r="G171" s="59" t="str">
        <f t="shared" si="7"/>
        <v>903</v>
      </c>
      <c r="H171" s="53" t="s">
        <v>74</v>
      </c>
      <c r="I171" s="53" t="s">
        <v>132</v>
      </c>
      <c r="J171" s="53" t="s">
        <v>24</v>
      </c>
      <c r="K171" s="53" t="s">
        <v>13</v>
      </c>
      <c r="L171" s="53" t="s">
        <v>9</v>
      </c>
      <c r="M171" s="54"/>
      <c r="N171" s="89"/>
      <c r="O171" s="94"/>
    </row>
    <row r="172" spans="1:15" ht="25.5" x14ac:dyDescent="0.2">
      <c r="A172" s="123" t="str">
        <f t="shared" si="8"/>
        <v xml:space="preserve"> </v>
      </c>
      <c r="B172" s="52" t="s">
        <v>166</v>
      </c>
      <c r="C172" s="56" t="s">
        <v>775</v>
      </c>
      <c r="D172" s="56" t="s">
        <v>776</v>
      </c>
      <c r="E172" s="56" t="s">
        <v>9</v>
      </c>
      <c r="F172" s="53" t="s">
        <v>566</v>
      </c>
      <c r="G172" s="59" t="str">
        <f t="shared" si="7"/>
        <v>903</v>
      </c>
      <c r="H172" s="53" t="s">
        <v>74</v>
      </c>
      <c r="I172" s="53" t="s">
        <v>164</v>
      </c>
      <c r="J172" s="53" t="s">
        <v>24</v>
      </c>
      <c r="K172" s="53" t="s">
        <v>13</v>
      </c>
      <c r="L172" s="60" t="s">
        <v>9</v>
      </c>
      <c r="M172" s="54"/>
      <c r="N172" s="89"/>
      <c r="O172" s="94"/>
    </row>
    <row r="173" spans="1:15" x14ac:dyDescent="0.2">
      <c r="A173" s="123" t="str">
        <f t="shared" si="8"/>
        <v xml:space="preserve"> </v>
      </c>
      <c r="B173" s="52" t="s">
        <v>167</v>
      </c>
      <c r="C173" s="56" t="s">
        <v>775</v>
      </c>
      <c r="D173" s="56" t="s">
        <v>776</v>
      </c>
      <c r="E173" s="56" t="s">
        <v>9</v>
      </c>
      <c r="F173" s="53" t="s">
        <v>566</v>
      </c>
      <c r="G173" s="59" t="str">
        <f t="shared" ref="G173:G205" si="9">+$G$3</f>
        <v>903</v>
      </c>
      <c r="H173" s="53" t="s">
        <v>74</v>
      </c>
      <c r="I173" s="53" t="s">
        <v>149</v>
      </c>
      <c r="J173" s="53" t="s">
        <v>24</v>
      </c>
      <c r="K173" s="53" t="s">
        <v>13</v>
      </c>
      <c r="L173" s="60" t="s">
        <v>70</v>
      </c>
      <c r="M173" s="54"/>
      <c r="N173" s="89"/>
      <c r="O173" s="94"/>
    </row>
    <row r="174" spans="1:15" x14ac:dyDescent="0.2">
      <c r="A174" s="123" t="str">
        <f t="shared" si="8"/>
        <v xml:space="preserve"> </v>
      </c>
      <c r="B174" s="52" t="s">
        <v>140</v>
      </c>
      <c r="C174" s="56" t="s">
        <v>775</v>
      </c>
      <c r="D174" s="56" t="s">
        <v>776</v>
      </c>
      <c r="E174" s="56" t="s">
        <v>9</v>
      </c>
      <c r="F174" s="53" t="s">
        <v>566</v>
      </c>
      <c r="G174" s="59" t="str">
        <f t="shared" si="9"/>
        <v>903</v>
      </c>
      <c r="H174" s="53" t="s">
        <v>74</v>
      </c>
      <c r="I174" s="53" t="s">
        <v>54</v>
      </c>
      <c r="J174" s="53" t="s">
        <v>24</v>
      </c>
      <c r="K174" s="53" t="s">
        <v>13</v>
      </c>
      <c r="L174" s="60" t="s">
        <v>71</v>
      </c>
      <c r="M174" s="54"/>
      <c r="N174" s="89"/>
      <c r="O174" s="94"/>
    </row>
    <row r="175" spans="1:15" ht="25.5" x14ac:dyDescent="0.2">
      <c r="A175" s="123" t="str">
        <f t="shared" si="8"/>
        <v xml:space="preserve"> </v>
      </c>
      <c r="B175" s="52" t="s">
        <v>168</v>
      </c>
      <c r="C175" s="56" t="s">
        <v>775</v>
      </c>
      <c r="D175" s="56" t="s">
        <v>776</v>
      </c>
      <c r="E175" s="56" t="s">
        <v>9</v>
      </c>
      <c r="F175" s="53" t="s">
        <v>566</v>
      </c>
      <c r="G175" s="59" t="str">
        <f t="shared" si="9"/>
        <v>903</v>
      </c>
      <c r="H175" s="53" t="s">
        <v>74</v>
      </c>
      <c r="I175" s="53" t="s">
        <v>57</v>
      </c>
      <c r="J175" s="53" t="s">
        <v>24</v>
      </c>
      <c r="K175" s="53" t="s">
        <v>13</v>
      </c>
      <c r="L175" s="53" t="s">
        <v>9</v>
      </c>
      <c r="M175" s="54"/>
      <c r="N175" s="89"/>
      <c r="O175" s="94"/>
    </row>
    <row r="176" spans="1:15" ht="25.5" x14ac:dyDescent="0.2">
      <c r="A176" s="123" t="str">
        <f t="shared" si="8"/>
        <v xml:space="preserve"> </v>
      </c>
      <c r="B176" s="52" t="s">
        <v>169</v>
      </c>
      <c r="C176" s="56" t="s">
        <v>775</v>
      </c>
      <c r="D176" s="56" t="s">
        <v>776</v>
      </c>
      <c r="E176" s="56" t="s">
        <v>9</v>
      </c>
      <c r="F176" s="53" t="s">
        <v>566</v>
      </c>
      <c r="G176" s="59" t="str">
        <f t="shared" si="9"/>
        <v>903</v>
      </c>
      <c r="H176" s="53" t="s">
        <v>74</v>
      </c>
      <c r="I176" s="53" t="s">
        <v>23</v>
      </c>
      <c r="J176" s="53" t="s">
        <v>24</v>
      </c>
      <c r="K176" s="53" t="s">
        <v>13</v>
      </c>
      <c r="L176" s="53" t="s">
        <v>9</v>
      </c>
      <c r="M176" s="54"/>
      <c r="N176" s="89"/>
      <c r="O176" s="94"/>
    </row>
    <row r="177" spans="1:15" ht="12.75" customHeight="1" x14ac:dyDescent="0.2">
      <c r="A177" s="123" t="str">
        <f t="shared" si="8"/>
        <v xml:space="preserve"> </v>
      </c>
      <c r="B177" s="52" t="s">
        <v>170</v>
      </c>
      <c r="C177" s="56" t="s">
        <v>775</v>
      </c>
      <c r="D177" s="56" t="s">
        <v>776</v>
      </c>
      <c r="E177" s="56" t="s">
        <v>9</v>
      </c>
      <c r="F177" s="53" t="s">
        <v>566</v>
      </c>
      <c r="G177" s="59" t="str">
        <f t="shared" si="9"/>
        <v>903</v>
      </c>
      <c r="H177" s="53" t="s">
        <v>74</v>
      </c>
      <c r="I177" s="53" t="s">
        <v>89</v>
      </c>
      <c r="J177" s="53" t="s">
        <v>24</v>
      </c>
      <c r="K177" s="53" t="s">
        <v>13</v>
      </c>
      <c r="L177" s="53" t="s">
        <v>9</v>
      </c>
      <c r="M177" s="54"/>
      <c r="N177" s="89"/>
      <c r="O177" s="94"/>
    </row>
    <row r="178" spans="1:15" ht="25.5" x14ac:dyDescent="0.2">
      <c r="A178" s="123" t="str">
        <f t="shared" si="8"/>
        <v xml:space="preserve"> </v>
      </c>
      <c r="B178" s="52" t="s">
        <v>171</v>
      </c>
      <c r="C178" s="56" t="s">
        <v>775</v>
      </c>
      <c r="D178" s="56" t="s">
        <v>776</v>
      </c>
      <c r="E178" s="56" t="s">
        <v>9</v>
      </c>
      <c r="F178" s="53" t="s">
        <v>566</v>
      </c>
      <c r="G178" s="59" t="str">
        <f t="shared" si="9"/>
        <v>903</v>
      </c>
      <c r="H178" s="53" t="s">
        <v>74</v>
      </c>
      <c r="I178" s="53" t="s">
        <v>35</v>
      </c>
      <c r="J178" s="53" t="s">
        <v>24</v>
      </c>
      <c r="K178" s="53" t="s">
        <v>13</v>
      </c>
      <c r="L178" s="53" t="s">
        <v>9</v>
      </c>
      <c r="M178" s="54"/>
      <c r="N178" s="89"/>
      <c r="O178" s="94"/>
    </row>
    <row r="179" spans="1:15" ht="12.75" customHeight="1" x14ac:dyDescent="0.2">
      <c r="A179" s="123" t="str">
        <f t="shared" si="8"/>
        <v xml:space="preserve"> </v>
      </c>
      <c r="B179" s="52" t="s">
        <v>172</v>
      </c>
      <c r="C179" s="56" t="s">
        <v>775</v>
      </c>
      <c r="D179" s="56" t="s">
        <v>776</v>
      </c>
      <c r="E179" s="56" t="s">
        <v>9</v>
      </c>
      <c r="F179" s="53" t="s">
        <v>566</v>
      </c>
      <c r="G179" s="59" t="str">
        <f t="shared" si="9"/>
        <v>903</v>
      </c>
      <c r="H179" s="53" t="s">
        <v>74</v>
      </c>
      <c r="I179" s="53" t="s">
        <v>73</v>
      </c>
      <c r="J179" s="53" t="s">
        <v>24</v>
      </c>
      <c r="K179" s="53" t="s">
        <v>13</v>
      </c>
      <c r="L179" s="53" t="s">
        <v>9</v>
      </c>
      <c r="M179" s="54"/>
      <c r="N179" s="89"/>
      <c r="O179" s="94"/>
    </row>
    <row r="180" spans="1:15" x14ac:dyDescent="0.2">
      <c r="A180" s="123" t="str">
        <f t="shared" si="8"/>
        <v xml:space="preserve"> </v>
      </c>
      <c r="B180" s="52" t="s">
        <v>173</v>
      </c>
      <c r="C180" s="56" t="s">
        <v>775</v>
      </c>
      <c r="D180" s="56" t="s">
        <v>776</v>
      </c>
      <c r="E180" s="56" t="s">
        <v>9</v>
      </c>
      <c r="F180" s="53" t="s">
        <v>566</v>
      </c>
      <c r="G180" s="59" t="str">
        <f t="shared" si="9"/>
        <v>903</v>
      </c>
      <c r="H180" s="53" t="s">
        <v>74</v>
      </c>
      <c r="I180" s="53" t="s">
        <v>26</v>
      </c>
      <c r="J180" s="53" t="s">
        <v>24</v>
      </c>
      <c r="K180" s="53" t="s">
        <v>153</v>
      </c>
      <c r="L180" s="53" t="s">
        <v>9</v>
      </c>
      <c r="M180" s="54"/>
      <c r="N180" s="89"/>
      <c r="O180" s="94"/>
    </row>
    <row r="181" spans="1:15" x14ac:dyDescent="0.2">
      <c r="A181" s="123" t="str">
        <f t="shared" si="8"/>
        <v xml:space="preserve"> </v>
      </c>
      <c r="B181" s="52" t="s">
        <v>174</v>
      </c>
      <c r="C181" s="56" t="s">
        <v>775</v>
      </c>
      <c r="D181" s="56" t="s">
        <v>776</v>
      </c>
      <c r="E181" s="56" t="s">
        <v>9</v>
      </c>
      <c r="F181" s="53" t="s">
        <v>566</v>
      </c>
      <c r="G181" s="59" t="str">
        <f t="shared" si="9"/>
        <v>903</v>
      </c>
      <c r="H181" s="53" t="s">
        <v>74</v>
      </c>
      <c r="I181" s="60" t="s">
        <v>92</v>
      </c>
      <c r="J181" s="53" t="s">
        <v>24</v>
      </c>
      <c r="K181" s="53" t="s">
        <v>153</v>
      </c>
      <c r="L181" s="53" t="s">
        <v>9</v>
      </c>
      <c r="M181" s="54"/>
      <c r="N181" s="89"/>
      <c r="O181" s="94"/>
    </row>
    <row r="182" spans="1:15" x14ac:dyDescent="0.2">
      <c r="A182" s="123" t="str">
        <f t="shared" si="8"/>
        <v xml:space="preserve"> </v>
      </c>
      <c r="B182" s="52" t="s">
        <v>133</v>
      </c>
      <c r="C182" s="56" t="s">
        <v>775</v>
      </c>
      <c r="D182" s="56" t="s">
        <v>776</v>
      </c>
      <c r="E182" s="56" t="s">
        <v>9</v>
      </c>
      <c r="F182" s="53" t="s">
        <v>566</v>
      </c>
      <c r="G182" s="59" t="str">
        <f t="shared" si="9"/>
        <v>903</v>
      </c>
      <c r="H182" s="53" t="s">
        <v>74</v>
      </c>
      <c r="I182" s="53" t="s">
        <v>132</v>
      </c>
      <c r="J182" s="53" t="s">
        <v>24</v>
      </c>
      <c r="K182" s="53" t="s">
        <v>75</v>
      </c>
      <c r="L182" s="53" t="s">
        <v>9</v>
      </c>
      <c r="M182" s="54"/>
      <c r="N182" s="89"/>
      <c r="O182" s="94"/>
    </row>
    <row r="183" spans="1:15" ht="25.5" x14ac:dyDescent="0.2">
      <c r="A183" s="123" t="str">
        <f t="shared" si="8"/>
        <v xml:space="preserve"> </v>
      </c>
      <c r="B183" s="52" t="s">
        <v>175</v>
      </c>
      <c r="C183" s="56" t="s">
        <v>775</v>
      </c>
      <c r="D183" s="56" t="s">
        <v>776</v>
      </c>
      <c r="E183" s="56" t="s">
        <v>9</v>
      </c>
      <c r="F183" s="53" t="s">
        <v>566</v>
      </c>
      <c r="G183" s="59" t="str">
        <f t="shared" si="9"/>
        <v>903</v>
      </c>
      <c r="H183" s="53" t="s">
        <v>74</v>
      </c>
      <c r="I183" s="53" t="s">
        <v>157</v>
      </c>
      <c r="J183" s="53" t="s">
        <v>24</v>
      </c>
      <c r="K183" s="53" t="s">
        <v>75</v>
      </c>
      <c r="L183" s="53" t="s">
        <v>9</v>
      </c>
      <c r="M183" s="54"/>
      <c r="N183" s="89"/>
      <c r="O183" s="94"/>
    </row>
    <row r="184" spans="1:15" x14ac:dyDescent="0.2">
      <c r="A184" s="123" t="str">
        <f t="shared" si="8"/>
        <v xml:space="preserve"> </v>
      </c>
      <c r="B184" s="52" t="s">
        <v>81</v>
      </c>
      <c r="C184" s="56" t="s">
        <v>775</v>
      </c>
      <c r="D184" s="56" t="s">
        <v>776</v>
      </c>
      <c r="E184" s="56" t="s">
        <v>9</v>
      </c>
      <c r="F184" s="53" t="s">
        <v>566</v>
      </c>
      <c r="G184" s="59" t="str">
        <f t="shared" si="9"/>
        <v>903</v>
      </c>
      <c r="H184" s="53" t="s">
        <v>74</v>
      </c>
      <c r="I184" s="53" t="s">
        <v>10</v>
      </c>
      <c r="J184" s="53" t="s">
        <v>24</v>
      </c>
      <c r="K184" s="53" t="s">
        <v>15</v>
      </c>
      <c r="L184" s="53" t="s">
        <v>9</v>
      </c>
      <c r="M184" s="54"/>
      <c r="N184" s="89"/>
      <c r="O184" s="94"/>
    </row>
    <row r="185" spans="1:15" ht="12.75" customHeight="1" x14ac:dyDescent="0.2">
      <c r="A185" s="123" t="str">
        <f t="shared" si="8"/>
        <v xml:space="preserve"> </v>
      </c>
      <c r="B185" s="52" t="s">
        <v>176</v>
      </c>
      <c r="C185" s="56" t="s">
        <v>775</v>
      </c>
      <c r="D185" s="56" t="s">
        <v>776</v>
      </c>
      <c r="E185" s="56" t="s">
        <v>9</v>
      </c>
      <c r="F185" s="53" t="s">
        <v>566</v>
      </c>
      <c r="G185" s="59" t="str">
        <f t="shared" si="9"/>
        <v>903</v>
      </c>
      <c r="H185" s="53" t="s">
        <v>74</v>
      </c>
      <c r="I185" s="53" t="s">
        <v>36</v>
      </c>
      <c r="J185" s="53" t="s">
        <v>24</v>
      </c>
      <c r="K185" s="53" t="s">
        <v>76</v>
      </c>
      <c r="L185" s="53" t="s">
        <v>9</v>
      </c>
      <c r="M185" s="54"/>
      <c r="N185" s="89"/>
      <c r="O185" s="94"/>
    </row>
    <row r="186" spans="1:15" x14ac:dyDescent="0.2">
      <c r="A186" s="123" t="str">
        <f t="shared" si="8"/>
        <v xml:space="preserve"> </v>
      </c>
      <c r="B186" s="52" t="s">
        <v>177</v>
      </c>
      <c r="C186" s="56" t="s">
        <v>775</v>
      </c>
      <c r="D186" s="56" t="s">
        <v>776</v>
      </c>
      <c r="E186" s="56" t="s">
        <v>9</v>
      </c>
      <c r="F186" s="53" t="s">
        <v>566</v>
      </c>
      <c r="G186" s="59" t="str">
        <f t="shared" si="9"/>
        <v>903</v>
      </c>
      <c r="H186" s="53" t="s">
        <v>74</v>
      </c>
      <c r="I186" s="53" t="s">
        <v>161</v>
      </c>
      <c r="J186" s="53" t="s">
        <v>24</v>
      </c>
      <c r="K186" s="53" t="s">
        <v>76</v>
      </c>
      <c r="L186" s="53" t="s">
        <v>9</v>
      </c>
      <c r="M186" s="54"/>
      <c r="N186" s="89"/>
      <c r="O186" s="94"/>
    </row>
    <row r="187" spans="1:15" x14ac:dyDescent="0.2">
      <c r="A187" s="123"/>
      <c r="B187" s="57" t="s">
        <v>865</v>
      </c>
      <c r="C187" s="56" t="s">
        <v>775</v>
      </c>
      <c r="D187" s="56" t="s">
        <v>776</v>
      </c>
      <c r="E187" s="56" t="s">
        <v>9</v>
      </c>
      <c r="F187" s="53" t="s">
        <v>566</v>
      </c>
      <c r="G187" s="59" t="str">
        <f t="shared" si="9"/>
        <v>903</v>
      </c>
      <c r="H187" s="53" t="s">
        <v>74</v>
      </c>
      <c r="I187" s="60" t="s">
        <v>26</v>
      </c>
      <c r="J187" s="60" t="s">
        <v>866</v>
      </c>
      <c r="K187" s="53" t="s">
        <v>16</v>
      </c>
      <c r="L187" s="60" t="s">
        <v>864</v>
      </c>
      <c r="M187" s="54"/>
      <c r="N187" s="89"/>
      <c r="O187" s="94"/>
    </row>
    <row r="188" spans="1:15" ht="25.5" x14ac:dyDescent="0.2">
      <c r="A188" s="123" t="str">
        <f t="shared" si="8"/>
        <v xml:space="preserve"> </v>
      </c>
      <c r="B188" s="52" t="s">
        <v>180</v>
      </c>
      <c r="C188" s="56" t="s">
        <v>775</v>
      </c>
      <c r="D188" s="56" t="s">
        <v>776</v>
      </c>
      <c r="E188" s="56" t="s">
        <v>9</v>
      </c>
      <c r="F188" s="53" t="s">
        <v>566</v>
      </c>
      <c r="G188" s="59" t="str">
        <f t="shared" si="9"/>
        <v>903</v>
      </c>
      <c r="H188" s="53" t="s">
        <v>74</v>
      </c>
      <c r="I188" s="53" t="s">
        <v>149</v>
      </c>
      <c r="J188" s="53" t="s">
        <v>14</v>
      </c>
      <c r="K188" s="53" t="s">
        <v>16</v>
      </c>
      <c r="L188" s="53" t="s">
        <v>9</v>
      </c>
      <c r="M188" s="54"/>
      <c r="N188" s="132" t="s">
        <v>308</v>
      </c>
      <c r="O188" s="109" t="s">
        <v>83</v>
      </c>
    </row>
    <row r="189" spans="1:15" x14ac:dyDescent="0.2">
      <c r="A189" s="123" t="str">
        <f t="shared" si="8"/>
        <v xml:space="preserve"> </v>
      </c>
      <c r="B189" s="52" t="s">
        <v>129</v>
      </c>
      <c r="C189" s="56" t="s">
        <v>775</v>
      </c>
      <c r="D189" s="56" t="s">
        <v>776</v>
      </c>
      <c r="E189" s="56" t="s">
        <v>9</v>
      </c>
      <c r="F189" s="53" t="s">
        <v>566</v>
      </c>
      <c r="G189" s="59" t="str">
        <f t="shared" si="9"/>
        <v>903</v>
      </c>
      <c r="H189" s="53" t="s">
        <v>74</v>
      </c>
      <c r="I189" s="53" t="s">
        <v>54</v>
      </c>
      <c r="J189" s="53" t="s">
        <v>14</v>
      </c>
      <c r="K189" s="53" t="s">
        <v>16</v>
      </c>
      <c r="L189" s="60" t="s">
        <v>71</v>
      </c>
      <c r="M189" s="54"/>
      <c r="N189" s="89"/>
      <c r="O189" s="109" t="s">
        <v>86</v>
      </c>
    </row>
    <row r="190" spans="1:15" ht="15" customHeight="1" x14ac:dyDescent="0.2">
      <c r="A190" s="123" t="str">
        <f t="shared" si="8"/>
        <v xml:space="preserve"> </v>
      </c>
      <c r="B190" s="52" t="s">
        <v>84</v>
      </c>
      <c r="C190" s="56" t="s">
        <v>775</v>
      </c>
      <c r="D190" s="56" t="s">
        <v>776</v>
      </c>
      <c r="E190" s="56" t="s">
        <v>9</v>
      </c>
      <c r="F190" s="53" t="s">
        <v>566</v>
      </c>
      <c r="G190" s="59" t="str">
        <f t="shared" si="9"/>
        <v>903</v>
      </c>
      <c r="H190" s="53" t="s">
        <v>74</v>
      </c>
      <c r="I190" s="53" t="s">
        <v>89</v>
      </c>
      <c r="J190" s="53" t="s">
        <v>14</v>
      </c>
      <c r="K190" s="53" t="s">
        <v>16</v>
      </c>
      <c r="L190" s="53" t="s">
        <v>9</v>
      </c>
      <c r="M190" s="54"/>
      <c r="N190" s="89"/>
      <c r="O190" s="152" t="s">
        <v>94</v>
      </c>
    </row>
    <row r="191" spans="1:15" ht="17.25" customHeight="1" x14ac:dyDescent="0.2">
      <c r="A191" s="123" t="str">
        <f t="shared" si="8"/>
        <v xml:space="preserve"> </v>
      </c>
      <c r="B191" s="52" t="s">
        <v>85</v>
      </c>
      <c r="C191" s="56" t="s">
        <v>775</v>
      </c>
      <c r="D191" s="56" t="s">
        <v>776</v>
      </c>
      <c r="E191" s="56" t="s">
        <v>9</v>
      </c>
      <c r="F191" s="53" t="s">
        <v>566</v>
      </c>
      <c r="G191" s="59" t="str">
        <f t="shared" si="9"/>
        <v>903</v>
      </c>
      <c r="H191" s="53" t="s">
        <v>74</v>
      </c>
      <c r="I191" s="53" t="s">
        <v>35</v>
      </c>
      <c r="J191" s="53" t="s">
        <v>14</v>
      </c>
      <c r="K191" s="53" t="s">
        <v>16</v>
      </c>
      <c r="L191" s="53" t="s">
        <v>9</v>
      </c>
      <c r="M191" s="54"/>
      <c r="N191" s="89"/>
      <c r="O191" s="152"/>
    </row>
    <row r="192" spans="1:15" ht="33.75" customHeight="1" x14ac:dyDescent="0.2">
      <c r="A192" s="123" t="str">
        <f t="shared" si="8"/>
        <v xml:space="preserve"> </v>
      </c>
      <c r="B192" s="57" t="s">
        <v>526</v>
      </c>
      <c r="C192" s="56" t="s">
        <v>775</v>
      </c>
      <c r="D192" s="56" t="s">
        <v>776</v>
      </c>
      <c r="E192" s="56" t="s">
        <v>9</v>
      </c>
      <c r="F192" s="53" t="s">
        <v>566</v>
      </c>
      <c r="G192" s="59" t="str">
        <f t="shared" si="9"/>
        <v>903</v>
      </c>
      <c r="H192" s="53" t="s">
        <v>74</v>
      </c>
      <c r="I192" s="53" t="s">
        <v>35</v>
      </c>
      <c r="J192" s="53" t="s">
        <v>14</v>
      </c>
      <c r="K192" s="53" t="s">
        <v>16</v>
      </c>
      <c r="L192" s="60" t="s">
        <v>524</v>
      </c>
      <c r="M192" s="54"/>
      <c r="N192" s="89"/>
      <c r="O192" s="152"/>
    </row>
    <row r="193" spans="1:15" x14ac:dyDescent="0.2">
      <c r="A193" s="123" t="str">
        <f t="shared" si="8"/>
        <v xml:space="preserve"> </v>
      </c>
      <c r="B193" s="52" t="s">
        <v>87</v>
      </c>
      <c r="C193" s="56" t="s">
        <v>775</v>
      </c>
      <c r="D193" s="56" t="s">
        <v>776</v>
      </c>
      <c r="E193" s="56" t="s">
        <v>9</v>
      </c>
      <c r="F193" s="53" t="s">
        <v>566</v>
      </c>
      <c r="G193" s="59" t="str">
        <f t="shared" si="9"/>
        <v>903</v>
      </c>
      <c r="H193" s="53" t="s">
        <v>74</v>
      </c>
      <c r="I193" s="53" t="s">
        <v>73</v>
      </c>
      <c r="J193" s="53" t="s">
        <v>14</v>
      </c>
      <c r="K193" s="53" t="s">
        <v>16</v>
      </c>
      <c r="L193" s="53" t="s">
        <v>9</v>
      </c>
      <c r="M193" s="54"/>
      <c r="N193" s="89"/>
      <c r="O193" s="152"/>
    </row>
    <row r="194" spans="1:15" x14ac:dyDescent="0.2">
      <c r="A194" s="123" t="str">
        <f t="shared" si="8"/>
        <v xml:space="preserve"> </v>
      </c>
      <c r="B194" s="52" t="s">
        <v>88</v>
      </c>
      <c r="C194" s="56" t="s">
        <v>775</v>
      </c>
      <c r="D194" s="56" t="s">
        <v>776</v>
      </c>
      <c r="E194" s="56" t="s">
        <v>9</v>
      </c>
      <c r="F194" s="53" t="s">
        <v>566</v>
      </c>
      <c r="G194" s="59" t="str">
        <f t="shared" si="9"/>
        <v>903</v>
      </c>
      <c r="H194" s="53" t="s">
        <v>74</v>
      </c>
      <c r="I194" s="53" t="s">
        <v>10</v>
      </c>
      <c r="J194" s="53" t="s">
        <v>14</v>
      </c>
      <c r="K194" s="53" t="s">
        <v>16</v>
      </c>
      <c r="L194" s="53" t="s">
        <v>9</v>
      </c>
      <c r="M194" s="54"/>
      <c r="N194" s="89"/>
      <c r="O194" s="152"/>
    </row>
    <row r="195" spans="1:15" x14ac:dyDescent="0.2">
      <c r="A195" s="123" t="str">
        <f t="shared" si="8"/>
        <v xml:space="preserve"> </v>
      </c>
      <c r="B195" s="52" t="s">
        <v>90</v>
      </c>
      <c r="C195" s="56" t="s">
        <v>775</v>
      </c>
      <c r="D195" s="56" t="s">
        <v>776</v>
      </c>
      <c r="E195" s="56" t="s">
        <v>9</v>
      </c>
      <c r="F195" s="53" t="s">
        <v>566</v>
      </c>
      <c r="G195" s="59" t="str">
        <f t="shared" si="9"/>
        <v>903</v>
      </c>
      <c r="H195" s="53" t="s">
        <v>74</v>
      </c>
      <c r="I195" s="53" t="s">
        <v>26</v>
      </c>
      <c r="J195" s="53" t="s">
        <v>14</v>
      </c>
      <c r="K195" s="53" t="s">
        <v>16</v>
      </c>
      <c r="L195" s="53" t="s">
        <v>9</v>
      </c>
      <c r="M195" s="54"/>
      <c r="N195" s="89"/>
      <c r="O195" s="151"/>
    </row>
    <row r="196" spans="1:15" ht="25.5" x14ac:dyDescent="0.2">
      <c r="A196" s="123" t="str">
        <f t="shared" si="8"/>
        <v xml:space="preserve"> </v>
      </c>
      <c r="B196" s="52" t="s">
        <v>91</v>
      </c>
      <c r="C196" s="56" t="s">
        <v>775</v>
      </c>
      <c r="D196" s="56" t="s">
        <v>776</v>
      </c>
      <c r="E196" s="56" t="s">
        <v>9</v>
      </c>
      <c r="F196" s="53" t="s">
        <v>566</v>
      </c>
      <c r="G196" s="59" t="str">
        <f t="shared" si="9"/>
        <v>903</v>
      </c>
      <c r="H196" s="53" t="s">
        <v>74</v>
      </c>
      <c r="I196" s="53" t="s">
        <v>36</v>
      </c>
      <c r="J196" s="53" t="s">
        <v>14</v>
      </c>
      <c r="K196" s="53" t="s">
        <v>16</v>
      </c>
      <c r="L196" s="53" t="s">
        <v>9</v>
      </c>
      <c r="M196" s="54"/>
      <c r="N196" s="89"/>
      <c r="O196" s="151"/>
    </row>
    <row r="197" spans="1:15" x14ac:dyDescent="0.2">
      <c r="A197" s="123" t="str">
        <f t="shared" si="8"/>
        <v xml:space="preserve"> </v>
      </c>
      <c r="B197" s="52" t="s">
        <v>179</v>
      </c>
      <c r="C197" s="56" t="s">
        <v>775</v>
      </c>
      <c r="D197" s="56" t="s">
        <v>776</v>
      </c>
      <c r="E197" s="56" t="s">
        <v>9</v>
      </c>
      <c r="F197" s="53" t="s">
        <v>566</v>
      </c>
      <c r="G197" s="59" t="str">
        <f t="shared" si="9"/>
        <v>903</v>
      </c>
      <c r="H197" s="53" t="s">
        <v>74</v>
      </c>
      <c r="I197" s="53" t="s">
        <v>157</v>
      </c>
      <c r="J197" s="53" t="s">
        <v>14</v>
      </c>
      <c r="K197" s="53" t="s">
        <v>16</v>
      </c>
      <c r="L197" s="53" t="s">
        <v>9</v>
      </c>
      <c r="M197" s="54"/>
      <c r="N197" s="89"/>
      <c r="O197" s="94"/>
    </row>
    <row r="198" spans="1:15" ht="38.25" x14ac:dyDescent="0.2">
      <c r="A198" s="123" t="str">
        <f t="shared" si="8"/>
        <v xml:space="preserve"> </v>
      </c>
      <c r="B198" s="57" t="s">
        <v>821</v>
      </c>
      <c r="C198" s="56" t="s">
        <v>775</v>
      </c>
      <c r="D198" s="56" t="s">
        <v>776</v>
      </c>
      <c r="E198" s="56" t="s">
        <v>9</v>
      </c>
      <c r="F198" s="53" t="s">
        <v>566</v>
      </c>
      <c r="G198" s="59" t="str">
        <f t="shared" si="9"/>
        <v>903</v>
      </c>
      <c r="H198" s="53" t="s">
        <v>74</v>
      </c>
      <c r="I198" s="60" t="s">
        <v>829</v>
      </c>
      <c r="J198" s="60" t="s">
        <v>306</v>
      </c>
      <c r="K198" s="53" t="s">
        <v>16</v>
      </c>
      <c r="L198" s="53" t="s">
        <v>9</v>
      </c>
      <c r="M198" s="54"/>
      <c r="N198" s="129" t="s">
        <v>77</v>
      </c>
      <c r="O198" s="93" t="s">
        <v>245</v>
      </c>
    </row>
    <row r="199" spans="1:15" ht="25.5" x14ac:dyDescent="0.2">
      <c r="A199" s="123" t="str">
        <f t="shared" si="8"/>
        <v xml:space="preserve"> </v>
      </c>
      <c r="B199" s="52" t="s">
        <v>190</v>
      </c>
      <c r="C199" s="56" t="s">
        <v>775</v>
      </c>
      <c r="D199" s="56" t="s">
        <v>776</v>
      </c>
      <c r="E199" s="56" t="s">
        <v>9</v>
      </c>
      <c r="F199" s="53" t="s">
        <v>566</v>
      </c>
      <c r="G199" s="59" t="str">
        <f t="shared" si="9"/>
        <v>903</v>
      </c>
      <c r="H199" s="53" t="s">
        <v>74</v>
      </c>
      <c r="I199" s="53" t="s">
        <v>36</v>
      </c>
      <c r="J199" s="53" t="s">
        <v>25</v>
      </c>
      <c r="K199" s="53" t="s">
        <v>16</v>
      </c>
      <c r="L199" s="53" t="s">
        <v>9</v>
      </c>
      <c r="M199" s="54"/>
      <c r="N199" s="89"/>
      <c r="O199" s="94"/>
    </row>
    <row r="200" spans="1:15" ht="12.75" customHeight="1" x14ac:dyDescent="0.2">
      <c r="A200" s="123" t="str">
        <f t="shared" si="8"/>
        <v xml:space="preserve"> </v>
      </c>
      <c r="B200" s="52" t="s">
        <v>192</v>
      </c>
      <c r="C200" s="56" t="s">
        <v>775</v>
      </c>
      <c r="D200" s="56" t="s">
        <v>776</v>
      </c>
      <c r="E200" s="56" t="s">
        <v>9</v>
      </c>
      <c r="F200" s="53" t="s">
        <v>566</v>
      </c>
      <c r="G200" s="59" t="str">
        <f t="shared" si="9"/>
        <v>903</v>
      </c>
      <c r="H200" s="53" t="s">
        <v>74</v>
      </c>
      <c r="I200" s="53" t="s">
        <v>161</v>
      </c>
      <c r="J200" s="53" t="s">
        <v>25</v>
      </c>
      <c r="K200" s="53" t="s">
        <v>16</v>
      </c>
      <c r="L200" s="53" t="s">
        <v>9</v>
      </c>
      <c r="M200" s="54"/>
      <c r="N200" s="89"/>
      <c r="O200" s="94"/>
    </row>
    <row r="201" spans="1:15" ht="25.5" x14ac:dyDescent="0.2">
      <c r="A201" s="123" t="str">
        <f t="shared" si="8"/>
        <v xml:space="preserve"> </v>
      </c>
      <c r="B201" s="52" t="s">
        <v>191</v>
      </c>
      <c r="C201" s="56" t="s">
        <v>775</v>
      </c>
      <c r="D201" s="56" t="s">
        <v>776</v>
      </c>
      <c r="E201" s="56" t="s">
        <v>9</v>
      </c>
      <c r="F201" s="53" t="s">
        <v>566</v>
      </c>
      <c r="G201" s="59" t="str">
        <f t="shared" si="9"/>
        <v>903</v>
      </c>
      <c r="H201" s="53" t="s">
        <v>74</v>
      </c>
      <c r="I201" s="53" t="s">
        <v>37</v>
      </c>
      <c r="J201" s="53" t="s">
        <v>25</v>
      </c>
      <c r="K201" s="53" t="s">
        <v>16</v>
      </c>
      <c r="L201" s="53" t="s">
        <v>9</v>
      </c>
      <c r="M201" s="54"/>
      <c r="N201" s="89"/>
      <c r="O201" s="94"/>
    </row>
    <row r="202" spans="1:15" ht="25.5" x14ac:dyDescent="0.2">
      <c r="A202" s="123" t="str">
        <f t="shared" si="8"/>
        <v xml:space="preserve"> </v>
      </c>
      <c r="B202" s="52" t="s">
        <v>231</v>
      </c>
      <c r="C202" s="56" t="s">
        <v>775</v>
      </c>
      <c r="D202" s="56" t="s">
        <v>776</v>
      </c>
      <c r="E202" s="56" t="s">
        <v>9</v>
      </c>
      <c r="F202" s="53" t="s">
        <v>566</v>
      </c>
      <c r="G202" s="59" t="str">
        <f t="shared" si="9"/>
        <v>903</v>
      </c>
      <c r="H202" s="53" t="s">
        <v>74</v>
      </c>
      <c r="I202" s="53" t="s">
        <v>227</v>
      </c>
      <c r="J202" s="53" t="s">
        <v>27</v>
      </c>
      <c r="K202" s="53" t="s">
        <v>16</v>
      </c>
      <c r="L202" s="53" t="s">
        <v>9</v>
      </c>
      <c r="M202" s="54"/>
      <c r="N202" s="89"/>
      <c r="O202" s="94"/>
    </row>
    <row r="203" spans="1:15" ht="13.5" customHeight="1" x14ac:dyDescent="0.2">
      <c r="A203" s="123" t="str">
        <f t="shared" si="8"/>
        <v xml:space="preserve"> </v>
      </c>
      <c r="B203" s="52" t="s">
        <v>142</v>
      </c>
      <c r="C203" s="56" t="s">
        <v>775</v>
      </c>
      <c r="D203" s="56" t="s">
        <v>776</v>
      </c>
      <c r="E203" s="56" t="s">
        <v>9</v>
      </c>
      <c r="F203" s="53" t="s">
        <v>566</v>
      </c>
      <c r="G203" s="59" t="str">
        <f t="shared" si="9"/>
        <v>903</v>
      </c>
      <c r="H203" s="53" t="s">
        <v>74</v>
      </c>
      <c r="I203" s="53" t="s">
        <v>132</v>
      </c>
      <c r="J203" s="53" t="s">
        <v>27</v>
      </c>
      <c r="K203" s="53" t="s">
        <v>16</v>
      </c>
      <c r="L203" s="53" t="s">
        <v>9</v>
      </c>
      <c r="M203" s="54"/>
      <c r="N203" s="89"/>
      <c r="O203" s="94"/>
    </row>
    <row r="204" spans="1:15" ht="25.5" x14ac:dyDescent="0.2">
      <c r="A204" s="123" t="str">
        <f t="shared" si="8"/>
        <v xml:space="preserve"> </v>
      </c>
      <c r="B204" s="52" t="s">
        <v>181</v>
      </c>
      <c r="C204" s="56" t="s">
        <v>775</v>
      </c>
      <c r="D204" s="56" t="s">
        <v>776</v>
      </c>
      <c r="E204" s="56" t="s">
        <v>9</v>
      </c>
      <c r="F204" s="53" t="s">
        <v>566</v>
      </c>
      <c r="G204" s="59" t="str">
        <f t="shared" si="9"/>
        <v>903</v>
      </c>
      <c r="H204" s="53" t="s">
        <v>74</v>
      </c>
      <c r="I204" s="60" t="s">
        <v>279</v>
      </c>
      <c r="J204" s="53" t="s">
        <v>27</v>
      </c>
      <c r="K204" s="53" t="s">
        <v>16</v>
      </c>
      <c r="L204" s="60" t="s">
        <v>9</v>
      </c>
      <c r="M204" s="54"/>
      <c r="N204" s="89"/>
      <c r="O204" s="94"/>
    </row>
    <row r="205" spans="1:15" ht="25.5" x14ac:dyDescent="0.2">
      <c r="A205" s="123" t="str">
        <f t="shared" si="8"/>
        <v xml:space="preserve"> </v>
      </c>
      <c r="B205" s="52" t="s">
        <v>201</v>
      </c>
      <c r="C205" s="56" t="s">
        <v>775</v>
      </c>
      <c r="D205" s="56" t="s">
        <v>776</v>
      </c>
      <c r="E205" s="56" t="s">
        <v>9</v>
      </c>
      <c r="F205" s="53" t="s">
        <v>566</v>
      </c>
      <c r="G205" s="59" t="str">
        <f t="shared" si="9"/>
        <v>903</v>
      </c>
      <c r="H205" s="53" t="s">
        <v>74</v>
      </c>
      <c r="I205" s="53" t="s">
        <v>36</v>
      </c>
      <c r="J205" s="53" t="s">
        <v>27</v>
      </c>
      <c r="K205" s="53" t="s">
        <v>16</v>
      </c>
      <c r="L205" s="53" t="s">
        <v>9</v>
      </c>
      <c r="M205" s="54"/>
      <c r="N205" s="89"/>
      <c r="O205" s="94"/>
    </row>
    <row r="206" spans="1:15" x14ac:dyDescent="0.2">
      <c r="A206" s="123" t="str">
        <f t="shared" si="8"/>
        <v xml:space="preserve"> </v>
      </c>
      <c r="B206" s="52" t="s">
        <v>188</v>
      </c>
      <c r="C206" s="56" t="s">
        <v>775</v>
      </c>
      <c r="D206" s="56" t="s">
        <v>776</v>
      </c>
      <c r="E206" s="56" t="s">
        <v>9</v>
      </c>
      <c r="F206" s="53" t="s">
        <v>566</v>
      </c>
      <c r="G206" s="59" t="str">
        <f t="shared" ref="G206:G237" si="10">+$G$3</f>
        <v>903</v>
      </c>
      <c r="H206" s="53" t="s">
        <v>74</v>
      </c>
      <c r="I206" s="53" t="s">
        <v>161</v>
      </c>
      <c r="J206" s="53" t="s">
        <v>27</v>
      </c>
      <c r="K206" s="53" t="s">
        <v>16</v>
      </c>
      <c r="L206" s="53" t="s">
        <v>9</v>
      </c>
      <c r="M206" s="54"/>
      <c r="N206" s="89"/>
      <c r="O206" s="94"/>
    </row>
    <row r="207" spans="1:15" x14ac:dyDescent="0.2">
      <c r="A207" s="123" t="str">
        <f t="shared" si="8"/>
        <v xml:space="preserve"> </v>
      </c>
      <c r="B207" s="52" t="s">
        <v>232</v>
      </c>
      <c r="C207" s="56" t="s">
        <v>775</v>
      </c>
      <c r="D207" s="56" t="s">
        <v>776</v>
      </c>
      <c r="E207" s="56" t="s">
        <v>9</v>
      </c>
      <c r="F207" s="53" t="s">
        <v>566</v>
      </c>
      <c r="G207" s="59" t="str">
        <f t="shared" si="10"/>
        <v>903</v>
      </c>
      <c r="H207" s="53" t="s">
        <v>74</v>
      </c>
      <c r="I207" s="53" t="s">
        <v>227</v>
      </c>
      <c r="J207" s="53" t="s">
        <v>95</v>
      </c>
      <c r="K207" s="53" t="s">
        <v>16</v>
      </c>
      <c r="L207" s="53" t="s">
        <v>9</v>
      </c>
      <c r="M207" s="54"/>
      <c r="N207" s="89"/>
      <c r="O207" s="94"/>
    </row>
    <row r="208" spans="1:15" x14ac:dyDescent="0.2">
      <c r="A208" s="123" t="str">
        <f t="shared" si="8"/>
        <v xml:space="preserve"> </v>
      </c>
      <c r="B208" s="52" t="s">
        <v>143</v>
      </c>
      <c r="C208" s="56" t="s">
        <v>775</v>
      </c>
      <c r="D208" s="56" t="s">
        <v>776</v>
      </c>
      <c r="E208" s="56" t="s">
        <v>9</v>
      </c>
      <c r="F208" s="53" t="s">
        <v>566</v>
      </c>
      <c r="G208" s="59" t="str">
        <f t="shared" si="10"/>
        <v>903</v>
      </c>
      <c r="H208" s="53" t="s">
        <v>74</v>
      </c>
      <c r="I208" s="53" t="s">
        <v>132</v>
      </c>
      <c r="J208" s="53" t="s">
        <v>95</v>
      </c>
      <c r="K208" s="53" t="s">
        <v>16</v>
      </c>
      <c r="L208" s="53" t="s">
        <v>9</v>
      </c>
      <c r="M208" s="54"/>
      <c r="N208" s="89"/>
      <c r="O208" s="94"/>
    </row>
    <row r="209" spans="1:15" x14ac:dyDescent="0.2">
      <c r="A209" s="123" t="str">
        <f t="shared" si="8"/>
        <v xml:space="preserve"> </v>
      </c>
      <c r="B209" s="52" t="s">
        <v>183</v>
      </c>
      <c r="C209" s="56" t="s">
        <v>775</v>
      </c>
      <c r="D209" s="56" t="s">
        <v>776</v>
      </c>
      <c r="E209" s="56" t="s">
        <v>9</v>
      </c>
      <c r="F209" s="53" t="s">
        <v>566</v>
      </c>
      <c r="G209" s="59" t="str">
        <f t="shared" si="10"/>
        <v>903</v>
      </c>
      <c r="H209" s="53" t="s">
        <v>74</v>
      </c>
      <c r="I209" s="53" t="s">
        <v>164</v>
      </c>
      <c r="J209" s="53" t="s">
        <v>95</v>
      </c>
      <c r="K209" s="53" t="s">
        <v>16</v>
      </c>
      <c r="L209" s="53" t="s">
        <v>9</v>
      </c>
      <c r="M209" s="54"/>
      <c r="N209" s="89"/>
      <c r="O209" s="94"/>
    </row>
    <row r="210" spans="1:15" x14ac:dyDescent="0.2">
      <c r="A210" s="123" t="str">
        <f t="shared" si="8"/>
        <v xml:space="preserve"> </v>
      </c>
      <c r="B210" s="52" t="s">
        <v>258</v>
      </c>
      <c r="C210" s="56" t="s">
        <v>775</v>
      </c>
      <c r="D210" s="56" t="s">
        <v>776</v>
      </c>
      <c r="E210" s="56" t="s">
        <v>9</v>
      </c>
      <c r="F210" s="53" t="s">
        <v>566</v>
      </c>
      <c r="G210" s="59" t="str">
        <f t="shared" si="10"/>
        <v>903</v>
      </c>
      <c r="H210" s="53" t="s">
        <v>74</v>
      </c>
      <c r="I210" s="53" t="s">
        <v>36</v>
      </c>
      <c r="J210" s="53" t="s">
        <v>259</v>
      </c>
      <c r="K210" s="53" t="s">
        <v>16</v>
      </c>
      <c r="L210" s="53" t="s">
        <v>9</v>
      </c>
      <c r="M210" s="54"/>
      <c r="N210" s="89"/>
      <c r="O210" s="94"/>
    </row>
    <row r="211" spans="1:15" x14ac:dyDescent="0.2">
      <c r="A211" s="123" t="str">
        <f t="shared" si="8"/>
        <v xml:space="preserve"> </v>
      </c>
      <c r="B211" s="52" t="s">
        <v>200</v>
      </c>
      <c r="C211" s="56" t="s">
        <v>775</v>
      </c>
      <c r="D211" s="56" t="s">
        <v>776</v>
      </c>
      <c r="E211" s="56" t="s">
        <v>9</v>
      </c>
      <c r="F211" s="53" t="s">
        <v>566</v>
      </c>
      <c r="G211" s="59" t="str">
        <f t="shared" si="10"/>
        <v>903</v>
      </c>
      <c r="H211" s="53" t="s">
        <v>74</v>
      </c>
      <c r="I211" s="53" t="s">
        <v>36</v>
      </c>
      <c r="J211" s="53" t="s">
        <v>95</v>
      </c>
      <c r="K211" s="53" t="s">
        <v>16</v>
      </c>
      <c r="L211" s="53" t="s">
        <v>9</v>
      </c>
      <c r="M211" s="54"/>
      <c r="N211" s="89"/>
      <c r="O211" s="94"/>
    </row>
    <row r="212" spans="1:15" x14ac:dyDescent="0.2">
      <c r="A212" s="123" t="str">
        <f t="shared" si="8"/>
        <v xml:space="preserve"> </v>
      </c>
      <c r="B212" s="52" t="s">
        <v>189</v>
      </c>
      <c r="C212" s="56" t="s">
        <v>775</v>
      </c>
      <c r="D212" s="56" t="s">
        <v>776</v>
      </c>
      <c r="E212" s="56" t="s">
        <v>9</v>
      </c>
      <c r="F212" s="53" t="s">
        <v>566</v>
      </c>
      <c r="G212" s="59" t="str">
        <f t="shared" si="10"/>
        <v>903</v>
      </c>
      <c r="H212" s="53" t="s">
        <v>74</v>
      </c>
      <c r="I212" s="53" t="s">
        <v>161</v>
      </c>
      <c r="J212" s="53" t="s">
        <v>95</v>
      </c>
      <c r="K212" s="53" t="s">
        <v>16</v>
      </c>
      <c r="L212" s="53" t="s">
        <v>9</v>
      </c>
      <c r="M212" s="54"/>
      <c r="N212" s="89"/>
      <c r="O212" s="94"/>
    </row>
    <row r="213" spans="1:15" x14ac:dyDescent="0.2">
      <c r="A213" s="123" t="str">
        <f t="shared" si="8"/>
        <v xml:space="preserve"> </v>
      </c>
      <c r="B213" s="52" t="s">
        <v>237</v>
      </c>
      <c r="C213" s="56" t="s">
        <v>775</v>
      </c>
      <c r="D213" s="56" t="s">
        <v>776</v>
      </c>
      <c r="E213" s="56" t="s">
        <v>9</v>
      </c>
      <c r="F213" s="53" t="s">
        <v>566</v>
      </c>
      <c r="G213" s="59" t="str">
        <f t="shared" si="10"/>
        <v>903</v>
      </c>
      <c r="H213" s="53" t="s">
        <v>74</v>
      </c>
      <c r="I213" s="53" t="s">
        <v>227</v>
      </c>
      <c r="J213" s="53" t="s">
        <v>96</v>
      </c>
      <c r="K213" s="53" t="s">
        <v>16</v>
      </c>
      <c r="L213" s="53" t="s">
        <v>9</v>
      </c>
      <c r="M213" s="54"/>
      <c r="N213" s="89"/>
      <c r="O213" s="94"/>
    </row>
    <row r="214" spans="1:15" x14ac:dyDescent="0.2">
      <c r="A214" s="123" t="str">
        <f t="shared" ref="A214:A269" si="11">IF(OR(E214=$I$3,E214=$J$3,E214=$K$3,E214=$L$3)," ",IF(E214=0," ",IF(E214="School Code"," ","X")))</f>
        <v xml:space="preserve"> </v>
      </c>
      <c r="B214" s="52" t="s">
        <v>144</v>
      </c>
      <c r="C214" s="56" t="s">
        <v>775</v>
      </c>
      <c r="D214" s="56" t="s">
        <v>776</v>
      </c>
      <c r="E214" s="56" t="s">
        <v>9</v>
      </c>
      <c r="F214" s="53" t="s">
        <v>566</v>
      </c>
      <c r="G214" s="59" t="str">
        <f t="shared" si="10"/>
        <v>903</v>
      </c>
      <c r="H214" s="53" t="s">
        <v>74</v>
      </c>
      <c r="I214" s="53" t="s">
        <v>132</v>
      </c>
      <c r="J214" s="53" t="s">
        <v>96</v>
      </c>
      <c r="K214" s="53" t="s">
        <v>16</v>
      </c>
      <c r="L214" s="53" t="s">
        <v>9</v>
      </c>
      <c r="M214" s="54"/>
      <c r="N214" s="89"/>
      <c r="O214" s="94"/>
    </row>
    <row r="215" spans="1:15" ht="25.5" x14ac:dyDescent="0.2">
      <c r="A215" s="123" t="str">
        <f t="shared" si="11"/>
        <v xml:space="preserve"> </v>
      </c>
      <c r="B215" s="52" t="s">
        <v>182</v>
      </c>
      <c r="C215" s="56" t="s">
        <v>775</v>
      </c>
      <c r="D215" s="56" t="s">
        <v>776</v>
      </c>
      <c r="E215" s="56" t="s">
        <v>9</v>
      </c>
      <c r="F215" s="53" t="s">
        <v>566</v>
      </c>
      <c r="G215" s="59" t="str">
        <f t="shared" si="10"/>
        <v>903</v>
      </c>
      <c r="H215" s="53" t="s">
        <v>74</v>
      </c>
      <c r="I215" s="53" t="s">
        <v>164</v>
      </c>
      <c r="J215" s="53" t="s">
        <v>96</v>
      </c>
      <c r="K215" s="53" t="s">
        <v>16</v>
      </c>
      <c r="L215" s="53" t="s">
        <v>9</v>
      </c>
      <c r="M215" s="54"/>
      <c r="N215" s="89"/>
      <c r="O215" s="94"/>
    </row>
    <row r="216" spans="1:15" x14ac:dyDescent="0.2">
      <c r="A216" s="123" t="str">
        <f t="shared" si="11"/>
        <v xml:space="preserve"> </v>
      </c>
      <c r="B216" s="52" t="s">
        <v>199</v>
      </c>
      <c r="C216" s="56" t="s">
        <v>775</v>
      </c>
      <c r="D216" s="56" t="s">
        <v>776</v>
      </c>
      <c r="E216" s="56" t="s">
        <v>9</v>
      </c>
      <c r="F216" s="53" t="s">
        <v>566</v>
      </c>
      <c r="G216" s="59" t="str">
        <f t="shared" si="10"/>
        <v>903</v>
      </c>
      <c r="H216" s="53" t="s">
        <v>74</v>
      </c>
      <c r="I216" s="53" t="s">
        <v>10</v>
      </c>
      <c r="J216" s="53" t="s">
        <v>96</v>
      </c>
      <c r="K216" s="53" t="s">
        <v>16</v>
      </c>
      <c r="L216" s="53" t="s">
        <v>9</v>
      </c>
      <c r="M216" s="54"/>
      <c r="N216" s="89"/>
      <c r="O216" s="94"/>
    </row>
    <row r="217" spans="1:15" ht="25.5" x14ac:dyDescent="0.2">
      <c r="A217" s="123" t="str">
        <f t="shared" si="11"/>
        <v xml:space="preserve"> </v>
      </c>
      <c r="B217" s="52" t="s">
        <v>194</v>
      </c>
      <c r="C217" s="56" t="s">
        <v>775</v>
      </c>
      <c r="D217" s="56" t="s">
        <v>776</v>
      </c>
      <c r="E217" s="56" t="s">
        <v>9</v>
      </c>
      <c r="F217" s="53" t="s">
        <v>566</v>
      </c>
      <c r="G217" s="59" t="str">
        <f t="shared" si="10"/>
        <v>903</v>
      </c>
      <c r="H217" s="53" t="s">
        <v>74</v>
      </c>
      <c r="I217" s="53" t="s">
        <v>36</v>
      </c>
      <c r="J217" s="53" t="s">
        <v>96</v>
      </c>
      <c r="K217" s="53" t="s">
        <v>16</v>
      </c>
      <c r="L217" s="53" t="s">
        <v>9</v>
      </c>
      <c r="M217" s="54"/>
      <c r="N217" s="89"/>
      <c r="O217" s="94"/>
    </row>
    <row r="218" spans="1:15" x14ac:dyDescent="0.2">
      <c r="A218" s="123" t="str">
        <f t="shared" si="11"/>
        <v xml:space="preserve"> </v>
      </c>
      <c r="B218" s="52" t="s">
        <v>195</v>
      </c>
      <c r="C218" s="56" t="s">
        <v>775</v>
      </c>
      <c r="D218" s="56" t="s">
        <v>776</v>
      </c>
      <c r="E218" s="56" t="s">
        <v>9</v>
      </c>
      <c r="F218" s="53" t="s">
        <v>566</v>
      </c>
      <c r="G218" s="59" t="str">
        <f t="shared" si="10"/>
        <v>903</v>
      </c>
      <c r="H218" s="53" t="s">
        <v>74</v>
      </c>
      <c r="I218" s="53" t="s">
        <v>161</v>
      </c>
      <c r="J218" s="53" t="s">
        <v>96</v>
      </c>
      <c r="K218" s="53" t="s">
        <v>16</v>
      </c>
      <c r="L218" s="53" t="s">
        <v>9</v>
      </c>
      <c r="M218" s="54"/>
      <c r="N218" s="89"/>
      <c r="O218" s="94"/>
    </row>
    <row r="219" spans="1:15" ht="25.5" x14ac:dyDescent="0.2">
      <c r="A219" s="123" t="str">
        <f t="shared" si="11"/>
        <v xml:space="preserve"> </v>
      </c>
      <c r="B219" s="52" t="s">
        <v>196</v>
      </c>
      <c r="C219" s="56" t="s">
        <v>775</v>
      </c>
      <c r="D219" s="56" t="s">
        <v>776</v>
      </c>
      <c r="E219" s="56" t="s">
        <v>9</v>
      </c>
      <c r="F219" s="53" t="s">
        <v>566</v>
      </c>
      <c r="G219" s="59" t="str">
        <f t="shared" si="10"/>
        <v>903</v>
      </c>
      <c r="H219" s="53" t="s">
        <v>74</v>
      </c>
      <c r="I219" s="53" t="s">
        <v>92</v>
      </c>
      <c r="J219" s="53" t="s">
        <v>96</v>
      </c>
      <c r="K219" s="53" t="s">
        <v>16</v>
      </c>
      <c r="L219" s="53" t="s">
        <v>9</v>
      </c>
      <c r="M219" s="54"/>
      <c r="N219" s="89"/>
      <c r="O219" s="94"/>
    </row>
    <row r="220" spans="1:15" x14ac:dyDescent="0.2">
      <c r="A220" s="123" t="str">
        <f t="shared" si="11"/>
        <v xml:space="preserve"> </v>
      </c>
      <c r="B220" s="52" t="s">
        <v>193</v>
      </c>
      <c r="C220" s="56" t="s">
        <v>775</v>
      </c>
      <c r="D220" s="56" t="s">
        <v>776</v>
      </c>
      <c r="E220" s="56" t="s">
        <v>9</v>
      </c>
      <c r="F220" s="53" t="s">
        <v>566</v>
      </c>
      <c r="G220" s="59" t="str">
        <f t="shared" si="10"/>
        <v>903</v>
      </c>
      <c r="H220" s="53" t="s">
        <v>74</v>
      </c>
      <c r="I220" s="53" t="s">
        <v>157</v>
      </c>
      <c r="J220" s="53" t="s">
        <v>96</v>
      </c>
      <c r="K220" s="53" t="s">
        <v>16</v>
      </c>
      <c r="L220" s="53" t="s">
        <v>9</v>
      </c>
      <c r="M220" s="54"/>
      <c r="N220" s="89"/>
      <c r="O220" s="94"/>
    </row>
    <row r="221" spans="1:15" x14ac:dyDescent="0.2">
      <c r="A221" s="123" t="str">
        <f t="shared" si="11"/>
        <v xml:space="preserve"> </v>
      </c>
      <c r="B221" s="52" t="s">
        <v>233</v>
      </c>
      <c r="C221" s="56" t="s">
        <v>775</v>
      </c>
      <c r="D221" s="56" t="s">
        <v>776</v>
      </c>
      <c r="E221" s="56" t="s">
        <v>9</v>
      </c>
      <c r="F221" s="53" t="s">
        <v>566</v>
      </c>
      <c r="G221" s="59" t="str">
        <f t="shared" si="10"/>
        <v>903</v>
      </c>
      <c r="H221" s="53" t="s">
        <v>74</v>
      </c>
      <c r="I221" s="53" t="s">
        <v>227</v>
      </c>
      <c r="J221" s="53" t="s">
        <v>28</v>
      </c>
      <c r="K221" s="53" t="s">
        <v>16</v>
      </c>
      <c r="L221" s="53" t="s">
        <v>9</v>
      </c>
      <c r="M221" s="54"/>
      <c r="N221" s="89"/>
      <c r="O221" s="94"/>
    </row>
    <row r="222" spans="1:15" x14ac:dyDescent="0.2">
      <c r="A222" s="123" t="str">
        <f t="shared" si="11"/>
        <v xml:space="preserve"> </v>
      </c>
      <c r="B222" s="52" t="s">
        <v>134</v>
      </c>
      <c r="C222" s="56" t="s">
        <v>775</v>
      </c>
      <c r="D222" s="56" t="s">
        <v>776</v>
      </c>
      <c r="E222" s="56" t="s">
        <v>9</v>
      </c>
      <c r="F222" s="53" t="s">
        <v>566</v>
      </c>
      <c r="G222" s="59" t="str">
        <f t="shared" si="10"/>
        <v>903</v>
      </c>
      <c r="H222" s="53" t="s">
        <v>74</v>
      </c>
      <c r="I222" s="53" t="s">
        <v>132</v>
      </c>
      <c r="J222" s="53" t="s">
        <v>28</v>
      </c>
      <c r="K222" s="53" t="s">
        <v>16</v>
      </c>
      <c r="L222" s="53" t="s">
        <v>9</v>
      </c>
      <c r="M222" s="54"/>
      <c r="N222" s="89"/>
      <c r="O222" s="94"/>
    </row>
    <row r="223" spans="1:15" x14ac:dyDescent="0.2">
      <c r="A223" s="123" t="str">
        <f t="shared" si="11"/>
        <v xml:space="preserve"> </v>
      </c>
      <c r="B223" s="52" t="s">
        <v>184</v>
      </c>
      <c r="C223" s="56" t="s">
        <v>775</v>
      </c>
      <c r="D223" s="56" t="s">
        <v>776</v>
      </c>
      <c r="E223" s="56" t="s">
        <v>9</v>
      </c>
      <c r="F223" s="53" t="s">
        <v>566</v>
      </c>
      <c r="G223" s="59" t="str">
        <f t="shared" si="10"/>
        <v>903</v>
      </c>
      <c r="H223" s="53" t="s">
        <v>74</v>
      </c>
      <c r="I223" s="53" t="s">
        <v>164</v>
      </c>
      <c r="J223" s="53" t="s">
        <v>28</v>
      </c>
      <c r="K223" s="53" t="s">
        <v>16</v>
      </c>
      <c r="L223" s="53" t="s">
        <v>9</v>
      </c>
      <c r="M223" s="54"/>
      <c r="N223" s="89"/>
      <c r="O223" s="94"/>
    </row>
    <row r="224" spans="1:15" x14ac:dyDescent="0.2">
      <c r="A224" s="123" t="str">
        <f t="shared" si="11"/>
        <v xml:space="preserve"> </v>
      </c>
      <c r="B224" s="52" t="s">
        <v>97</v>
      </c>
      <c r="C224" s="56" t="s">
        <v>775</v>
      </c>
      <c r="D224" s="56" t="s">
        <v>776</v>
      </c>
      <c r="E224" s="56" t="s">
        <v>9</v>
      </c>
      <c r="F224" s="53" t="s">
        <v>566</v>
      </c>
      <c r="G224" s="59" t="str">
        <f t="shared" si="10"/>
        <v>903</v>
      </c>
      <c r="H224" s="53" t="s">
        <v>74</v>
      </c>
      <c r="I224" s="53" t="s">
        <v>92</v>
      </c>
      <c r="J224" s="53" t="s">
        <v>29</v>
      </c>
      <c r="K224" s="53" t="s">
        <v>16</v>
      </c>
      <c r="L224" s="53" t="s">
        <v>9</v>
      </c>
      <c r="M224" s="54"/>
      <c r="N224" s="89"/>
      <c r="O224" s="94"/>
    </row>
    <row r="225" spans="1:15" x14ac:dyDescent="0.2">
      <c r="A225" s="123" t="str">
        <f t="shared" si="11"/>
        <v xml:space="preserve"> </v>
      </c>
      <c r="B225" s="52" t="s">
        <v>235</v>
      </c>
      <c r="C225" s="56" t="s">
        <v>775</v>
      </c>
      <c r="D225" s="56" t="s">
        <v>776</v>
      </c>
      <c r="E225" s="56" t="s">
        <v>9</v>
      </c>
      <c r="F225" s="53" t="s">
        <v>566</v>
      </c>
      <c r="G225" s="59" t="str">
        <f t="shared" si="10"/>
        <v>903</v>
      </c>
      <c r="H225" s="53" t="s">
        <v>74</v>
      </c>
      <c r="I225" s="53" t="s">
        <v>227</v>
      </c>
      <c r="J225" s="53" t="s">
        <v>98</v>
      </c>
      <c r="K225" s="53" t="s">
        <v>16</v>
      </c>
      <c r="L225" s="53" t="s">
        <v>9</v>
      </c>
      <c r="M225" s="54"/>
      <c r="N225" s="113" t="s">
        <v>78</v>
      </c>
      <c r="O225" s="149" t="s">
        <v>99</v>
      </c>
    </row>
    <row r="226" spans="1:15" ht="12.75" customHeight="1" x14ac:dyDescent="0.2">
      <c r="A226" s="123" t="str">
        <f t="shared" si="11"/>
        <v xml:space="preserve"> </v>
      </c>
      <c r="B226" s="52" t="s">
        <v>236</v>
      </c>
      <c r="C226" s="56" t="s">
        <v>775</v>
      </c>
      <c r="D226" s="56" t="s">
        <v>776</v>
      </c>
      <c r="E226" s="56" t="s">
        <v>9</v>
      </c>
      <c r="F226" s="53" t="s">
        <v>566</v>
      </c>
      <c r="G226" s="59" t="str">
        <f t="shared" si="10"/>
        <v>903</v>
      </c>
      <c r="H226" s="53" t="s">
        <v>74</v>
      </c>
      <c r="I226" s="53" t="s">
        <v>132</v>
      </c>
      <c r="J226" s="53" t="s">
        <v>98</v>
      </c>
      <c r="K226" s="53" t="s">
        <v>16</v>
      </c>
      <c r="L226" s="53" t="s">
        <v>9</v>
      </c>
      <c r="M226" s="54"/>
      <c r="N226" s="113" t="s">
        <v>78</v>
      </c>
      <c r="O226" s="149"/>
    </row>
    <row r="227" spans="1:15" x14ac:dyDescent="0.2">
      <c r="A227" s="123" t="str">
        <f t="shared" si="11"/>
        <v xml:space="preserve"> </v>
      </c>
      <c r="B227" s="52" t="s">
        <v>316</v>
      </c>
      <c r="C227" s="56" t="s">
        <v>775</v>
      </c>
      <c r="D227" s="56" t="s">
        <v>776</v>
      </c>
      <c r="E227" s="56" t="s">
        <v>9</v>
      </c>
      <c r="F227" s="53" t="s">
        <v>566</v>
      </c>
      <c r="G227" s="59" t="str">
        <f t="shared" si="10"/>
        <v>903</v>
      </c>
      <c r="H227" s="53" t="s">
        <v>74</v>
      </c>
      <c r="I227" s="53" t="s">
        <v>317</v>
      </c>
      <c r="J227" s="53" t="s">
        <v>98</v>
      </c>
      <c r="K227" s="53" t="s">
        <v>16</v>
      </c>
      <c r="L227" s="53" t="s">
        <v>9</v>
      </c>
      <c r="M227" s="54"/>
      <c r="N227" s="113"/>
      <c r="O227" s="114"/>
    </row>
    <row r="228" spans="1:15" ht="25.5" x14ac:dyDescent="0.2">
      <c r="A228" s="123" t="str">
        <f t="shared" si="11"/>
        <v xml:space="preserve"> </v>
      </c>
      <c r="B228" s="52" t="s">
        <v>234</v>
      </c>
      <c r="C228" s="56" t="s">
        <v>775</v>
      </c>
      <c r="D228" s="56" t="s">
        <v>776</v>
      </c>
      <c r="E228" s="56" t="s">
        <v>9</v>
      </c>
      <c r="F228" s="53" t="s">
        <v>566</v>
      </c>
      <c r="G228" s="59" t="str">
        <f t="shared" si="10"/>
        <v>903</v>
      </c>
      <c r="H228" s="53" t="s">
        <v>74</v>
      </c>
      <c r="I228" s="53" t="s">
        <v>227</v>
      </c>
      <c r="J228" s="53" t="s">
        <v>100</v>
      </c>
      <c r="K228" s="53" t="s">
        <v>16</v>
      </c>
      <c r="L228" s="60" t="s">
        <v>9</v>
      </c>
      <c r="M228" s="54"/>
      <c r="N228" s="89"/>
      <c r="O228" s="94"/>
    </row>
    <row r="229" spans="1:15" ht="25.5" x14ac:dyDescent="0.2">
      <c r="A229" s="123" t="str">
        <f t="shared" si="11"/>
        <v xml:space="preserve"> </v>
      </c>
      <c r="B229" s="52" t="s">
        <v>145</v>
      </c>
      <c r="C229" s="56" t="s">
        <v>775</v>
      </c>
      <c r="D229" s="56" t="s">
        <v>776</v>
      </c>
      <c r="E229" s="56" t="s">
        <v>9</v>
      </c>
      <c r="F229" s="53" t="s">
        <v>566</v>
      </c>
      <c r="G229" s="59" t="str">
        <f t="shared" si="10"/>
        <v>903</v>
      </c>
      <c r="H229" s="53" t="s">
        <v>74</v>
      </c>
      <c r="I229" s="53" t="s">
        <v>132</v>
      </c>
      <c r="J229" s="53" t="s">
        <v>100</v>
      </c>
      <c r="K229" s="53" t="s">
        <v>16</v>
      </c>
      <c r="L229" s="53" t="s">
        <v>9</v>
      </c>
      <c r="M229" s="54"/>
      <c r="N229" s="89"/>
      <c r="O229" s="94"/>
    </row>
    <row r="230" spans="1:15" ht="25.5" x14ac:dyDescent="0.2">
      <c r="A230" s="123" t="str">
        <f t="shared" si="11"/>
        <v xml:space="preserve"> </v>
      </c>
      <c r="B230" s="52" t="s">
        <v>185</v>
      </c>
      <c r="C230" s="56" t="s">
        <v>775</v>
      </c>
      <c r="D230" s="56" t="s">
        <v>776</v>
      </c>
      <c r="E230" s="56" t="s">
        <v>9</v>
      </c>
      <c r="F230" s="53" t="s">
        <v>566</v>
      </c>
      <c r="G230" s="59" t="str">
        <f t="shared" si="10"/>
        <v>903</v>
      </c>
      <c r="H230" s="53" t="s">
        <v>74</v>
      </c>
      <c r="I230" s="53" t="s">
        <v>164</v>
      </c>
      <c r="J230" s="53" t="s">
        <v>100</v>
      </c>
      <c r="K230" s="53" t="s">
        <v>16</v>
      </c>
      <c r="L230" s="53" t="s">
        <v>9</v>
      </c>
      <c r="M230" s="54"/>
      <c r="N230" s="89"/>
      <c r="O230" s="94"/>
    </row>
    <row r="231" spans="1:15" x14ac:dyDescent="0.2">
      <c r="A231" s="123" t="str">
        <f t="shared" si="11"/>
        <v xml:space="preserve"> </v>
      </c>
      <c r="B231" s="52" t="s">
        <v>118</v>
      </c>
      <c r="C231" s="56" t="s">
        <v>775</v>
      </c>
      <c r="D231" s="56" t="s">
        <v>776</v>
      </c>
      <c r="E231" s="56" t="s">
        <v>9</v>
      </c>
      <c r="F231" s="53" t="s">
        <v>566</v>
      </c>
      <c r="G231" s="59" t="str">
        <f t="shared" si="10"/>
        <v>903</v>
      </c>
      <c r="H231" s="53" t="s">
        <v>74</v>
      </c>
      <c r="I231" s="53" t="s">
        <v>10</v>
      </c>
      <c r="J231" s="53" t="s">
        <v>100</v>
      </c>
      <c r="K231" s="53" t="s">
        <v>16</v>
      </c>
      <c r="L231" s="53" t="s">
        <v>9</v>
      </c>
      <c r="M231" s="54"/>
      <c r="N231" s="89"/>
      <c r="O231" s="94"/>
    </row>
    <row r="232" spans="1:15" x14ac:dyDescent="0.2">
      <c r="A232" s="123" t="str">
        <f t="shared" si="11"/>
        <v xml:space="preserve"> </v>
      </c>
      <c r="B232" s="52" t="s">
        <v>198</v>
      </c>
      <c r="C232" s="56" t="s">
        <v>775</v>
      </c>
      <c r="D232" s="56" t="s">
        <v>776</v>
      </c>
      <c r="E232" s="56" t="s">
        <v>9</v>
      </c>
      <c r="F232" s="53" t="s">
        <v>566</v>
      </c>
      <c r="G232" s="59" t="str">
        <f t="shared" si="10"/>
        <v>903</v>
      </c>
      <c r="H232" s="53" t="s">
        <v>74</v>
      </c>
      <c r="I232" s="53" t="s">
        <v>26</v>
      </c>
      <c r="J232" s="53" t="s">
        <v>100</v>
      </c>
      <c r="K232" s="53" t="s">
        <v>16</v>
      </c>
      <c r="L232" s="53" t="s">
        <v>9</v>
      </c>
      <c r="M232" s="54"/>
      <c r="N232" s="89"/>
      <c r="O232" s="94"/>
    </row>
    <row r="233" spans="1:15" x14ac:dyDescent="0.2">
      <c r="A233" s="123" t="str">
        <f t="shared" si="11"/>
        <v xml:space="preserve"> </v>
      </c>
      <c r="B233" s="52" t="s">
        <v>119</v>
      </c>
      <c r="C233" s="56" t="s">
        <v>775</v>
      </c>
      <c r="D233" s="56" t="s">
        <v>776</v>
      </c>
      <c r="E233" s="56" t="s">
        <v>9</v>
      </c>
      <c r="F233" s="53" t="s">
        <v>566</v>
      </c>
      <c r="G233" s="59" t="str">
        <f t="shared" si="10"/>
        <v>903</v>
      </c>
      <c r="H233" s="53" t="s">
        <v>74</v>
      </c>
      <c r="I233" s="53" t="s">
        <v>35</v>
      </c>
      <c r="J233" s="53" t="s">
        <v>100</v>
      </c>
      <c r="K233" s="53" t="s">
        <v>16</v>
      </c>
      <c r="L233" s="53" t="s">
        <v>9</v>
      </c>
      <c r="M233" s="54"/>
      <c r="N233" s="89"/>
      <c r="O233" s="94"/>
    </row>
    <row r="234" spans="1:15" x14ac:dyDescent="0.2">
      <c r="A234" s="123" t="str">
        <f t="shared" si="11"/>
        <v xml:space="preserve"> </v>
      </c>
      <c r="B234" s="52" t="s">
        <v>197</v>
      </c>
      <c r="C234" s="56" t="s">
        <v>775</v>
      </c>
      <c r="D234" s="56" t="s">
        <v>776</v>
      </c>
      <c r="E234" s="56" t="s">
        <v>9</v>
      </c>
      <c r="F234" s="53" t="s">
        <v>566</v>
      </c>
      <c r="G234" s="59" t="str">
        <f t="shared" si="10"/>
        <v>903</v>
      </c>
      <c r="H234" s="53" t="s">
        <v>74</v>
      </c>
      <c r="I234" s="53" t="s">
        <v>161</v>
      </c>
      <c r="J234" s="53" t="s">
        <v>100</v>
      </c>
      <c r="K234" s="53" t="s">
        <v>16</v>
      </c>
      <c r="L234" s="53" t="s">
        <v>9</v>
      </c>
      <c r="M234" s="54"/>
      <c r="N234" s="89"/>
      <c r="O234" s="94"/>
    </row>
    <row r="235" spans="1:15" ht="40.5" customHeight="1" x14ac:dyDescent="0.2">
      <c r="A235" s="123" t="str">
        <f t="shared" si="11"/>
        <v xml:space="preserve"> </v>
      </c>
      <c r="B235" s="57" t="s">
        <v>822</v>
      </c>
      <c r="C235" s="56" t="s">
        <v>775</v>
      </c>
      <c r="D235" s="56" t="s">
        <v>776</v>
      </c>
      <c r="E235" s="56" t="s">
        <v>9</v>
      </c>
      <c r="F235" s="53" t="s">
        <v>566</v>
      </c>
      <c r="G235" s="59" t="str">
        <f t="shared" si="10"/>
        <v>903</v>
      </c>
      <c r="H235" s="53" t="s">
        <v>74</v>
      </c>
      <c r="I235" s="60" t="s">
        <v>829</v>
      </c>
      <c r="J235" s="60" t="s">
        <v>522</v>
      </c>
      <c r="K235" s="53" t="s">
        <v>16</v>
      </c>
      <c r="L235" s="53" t="s">
        <v>9</v>
      </c>
      <c r="M235" s="54"/>
      <c r="N235" s="131" t="s">
        <v>82</v>
      </c>
      <c r="O235" s="109" t="s">
        <v>243</v>
      </c>
    </row>
    <row r="236" spans="1:15" ht="25.5" x14ac:dyDescent="0.2">
      <c r="A236" s="123" t="str">
        <f t="shared" si="11"/>
        <v xml:space="preserve"> </v>
      </c>
      <c r="B236" s="57" t="s">
        <v>247</v>
      </c>
      <c r="C236" s="115" t="s">
        <v>775</v>
      </c>
      <c r="D236" s="115" t="s">
        <v>776</v>
      </c>
      <c r="E236" s="56" t="s">
        <v>9</v>
      </c>
      <c r="F236" s="60" t="s">
        <v>566</v>
      </c>
      <c r="G236" s="116" t="str">
        <f t="shared" si="10"/>
        <v>903</v>
      </c>
      <c r="H236" s="60" t="s">
        <v>74</v>
      </c>
      <c r="I236" s="60" t="s">
        <v>829</v>
      </c>
      <c r="J236" s="60" t="s">
        <v>265</v>
      </c>
      <c r="K236" s="60" t="s">
        <v>16</v>
      </c>
      <c r="L236" s="60" t="s">
        <v>9</v>
      </c>
      <c r="M236" s="54"/>
      <c r="N236" s="113"/>
      <c r="O236" s="94"/>
    </row>
    <row r="237" spans="1:15" ht="38.25" x14ac:dyDescent="0.2">
      <c r="A237" s="123" t="str">
        <f t="shared" si="11"/>
        <v xml:space="preserve"> </v>
      </c>
      <c r="B237" s="99" t="s">
        <v>481</v>
      </c>
      <c r="C237" s="107" t="s">
        <v>775</v>
      </c>
      <c r="D237" s="107" t="s">
        <v>776</v>
      </c>
      <c r="E237" s="107" t="s">
        <v>9</v>
      </c>
      <c r="F237" s="100" t="s">
        <v>566</v>
      </c>
      <c r="G237" s="85" t="str">
        <f t="shared" si="10"/>
        <v>903</v>
      </c>
      <c r="H237" s="100" t="s">
        <v>74</v>
      </c>
      <c r="I237" s="100" t="s">
        <v>93</v>
      </c>
      <c r="J237" s="100" t="s">
        <v>480</v>
      </c>
      <c r="K237" s="100" t="s">
        <v>16</v>
      </c>
      <c r="L237" s="100" t="s">
        <v>9</v>
      </c>
      <c r="M237" s="54"/>
      <c r="N237" s="89" t="s">
        <v>513</v>
      </c>
      <c r="O237" s="95" t="s">
        <v>545</v>
      </c>
    </row>
    <row r="238" spans="1:15" x14ac:dyDescent="0.2">
      <c r="A238" s="123" t="str">
        <f t="shared" si="11"/>
        <v xml:space="preserve"> </v>
      </c>
      <c r="B238" s="99" t="s">
        <v>484</v>
      </c>
      <c r="C238" s="107" t="s">
        <v>775</v>
      </c>
      <c r="D238" s="107" t="s">
        <v>776</v>
      </c>
      <c r="E238" s="107" t="s">
        <v>9</v>
      </c>
      <c r="F238" s="100" t="s">
        <v>566</v>
      </c>
      <c r="G238" s="85" t="str">
        <f t="shared" ref="G238:G268" si="12">+$G$3</f>
        <v>903</v>
      </c>
      <c r="H238" s="100" t="s">
        <v>74</v>
      </c>
      <c r="I238" s="100" t="s">
        <v>93</v>
      </c>
      <c r="J238" s="100" t="s">
        <v>480</v>
      </c>
      <c r="K238" s="100" t="s">
        <v>16</v>
      </c>
      <c r="L238" s="100" t="s">
        <v>66</v>
      </c>
      <c r="M238" s="54"/>
      <c r="N238" s="89" t="s">
        <v>513</v>
      </c>
      <c r="O238" s="88"/>
    </row>
    <row r="239" spans="1:15" x14ac:dyDescent="0.2">
      <c r="A239" s="123" t="str">
        <f t="shared" si="11"/>
        <v xml:space="preserve"> </v>
      </c>
      <c r="B239" s="99" t="s">
        <v>482</v>
      </c>
      <c r="C239" s="107" t="s">
        <v>775</v>
      </c>
      <c r="D239" s="107" t="s">
        <v>776</v>
      </c>
      <c r="E239" s="107" t="s">
        <v>9</v>
      </c>
      <c r="F239" s="100" t="s">
        <v>566</v>
      </c>
      <c r="G239" s="85" t="str">
        <f t="shared" si="12"/>
        <v>903</v>
      </c>
      <c r="H239" s="100" t="s">
        <v>74</v>
      </c>
      <c r="I239" s="100" t="s">
        <v>93</v>
      </c>
      <c r="J239" s="100" t="s">
        <v>480</v>
      </c>
      <c r="K239" s="100" t="s">
        <v>16</v>
      </c>
      <c r="L239" s="100" t="s">
        <v>211</v>
      </c>
      <c r="M239" s="54"/>
      <c r="N239" s="89" t="s">
        <v>513</v>
      </c>
      <c r="O239" s="88"/>
    </row>
    <row r="240" spans="1:15" x14ac:dyDescent="0.2">
      <c r="A240" s="123" t="str">
        <f t="shared" si="11"/>
        <v xml:space="preserve"> </v>
      </c>
      <c r="B240" s="99" t="s">
        <v>483</v>
      </c>
      <c r="C240" s="107" t="s">
        <v>775</v>
      </c>
      <c r="D240" s="107" t="s">
        <v>776</v>
      </c>
      <c r="E240" s="107" t="s">
        <v>9</v>
      </c>
      <c r="F240" s="100" t="s">
        <v>566</v>
      </c>
      <c r="G240" s="85" t="str">
        <f t="shared" si="12"/>
        <v>903</v>
      </c>
      <c r="H240" s="100" t="s">
        <v>74</v>
      </c>
      <c r="I240" s="100" t="s">
        <v>93</v>
      </c>
      <c r="J240" s="100" t="s">
        <v>480</v>
      </c>
      <c r="K240" s="100" t="s">
        <v>16</v>
      </c>
      <c r="L240" s="100" t="s">
        <v>251</v>
      </c>
      <c r="M240" s="54"/>
      <c r="N240" s="89" t="s">
        <v>513</v>
      </c>
      <c r="O240" s="88"/>
    </row>
    <row r="241" spans="1:15" x14ac:dyDescent="0.2">
      <c r="A241" s="123" t="str">
        <f t="shared" si="11"/>
        <v xml:space="preserve"> </v>
      </c>
      <c r="B241" s="99" t="s">
        <v>712</v>
      </c>
      <c r="C241" s="107" t="s">
        <v>775</v>
      </c>
      <c r="D241" s="107" t="s">
        <v>776</v>
      </c>
      <c r="E241" s="107" t="s">
        <v>9</v>
      </c>
      <c r="F241" s="100" t="s">
        <v>566</v>
      </c>
      <c r="G241" s="85" t="str">
        <f t="shared" si="12"/>
        <v>903</v>
      </c>
      <c r="H241" s="100" t="s">
        <v>74</v>
      </c>
      <c r="I241" s="100" t="s">
        <v>93</v>
      </c>
      <c r="J241" s="100" t="s">
        <v>361</v>
      </c>
      <c r="K241" s="100" t="s">
        <v>16</v>
      </c>
      <c r="L241" s="100" t="s">
        <v>66</v>
      </c>
      <c r="M241" s="54"/>
      <c r="N241" s="89" t="s">
        <v>513</v>
      </c>
      <c r="O241" s="88"/>
    </row>
    <row r="242" spans="1:15" ht="14.25" customHeight="1" x14ac:dyDescent="0.2">
      <c r="A242" s="123" t="str">
        <f t="shared" si="11"/>
        <v xml:space="preserve"> </v>
      </c>
      <c r="B242" s="99" t="s">
        <v>713</v>
      </c>
      <c r="C242" s="107" t="s">
        <v>775</v>
      </c>
      <c r="D242" s="107" t="s">
        <v>776</v>
      </c>
      <c r="E242" s="107" t="s">
        <v>9</v>
      </c>
      <c r="F242" s="100" t="s">
        <v>566</v>
      </c>
      <c r="G242" s="85" t="str">
        <f t="shared" si="12"/>
        <v>903</v>
      </c>
      <c r="H242" s="100" t="s">
        <v>74</v>
      </c>
      <c r="I242" s="100" t="s">
        <v>93</v>
      </c>
      <c r="J242" s="100" t="s">
        <v>361</v>
      </c>
      <c r="K242" s="100" t="s">
        <v>16</v>
      </c>
      <c r="L242" s="100" t="s">
        <v>211</v>
      </c>
      <c r="M242" s="54"/>
      <c r="N242" s="89" t="s">
        <v>513</v>
      </c>
      <c r="O242" s="88"/>
    </row>
    <row r="243" spans="1:15" x14ac:dyDescent="0.2">
      <c r="A243" s="123" t="str">
        <f t="shared" si="11"/>
        <v xml:space="preserve"> </v>
      </c>
      <c r="B243" s="52" t="s">
        <v>238</v>
      </c>
      <c r="C243" s="56" t="s">
        <v>775</v>
      </c>
      <c r="D243" s="56" t="s">
        <v>776</v>
      </c>
      <c r="E243" s="56" t="s">
        <v>9</v>
      </c>
      <c r="F243" s="53" t="s">
        <v>566</v>
      </c>
      <c r="G243" s="59" t="str">
        <f t="shared" si="12"/>
        <v>903</v>
      </c>
      <c r="H243" s="53" t="s">
        <v>74</v>
      </c>
      <c r="I243" s="53" t="s">
        <v>227</v>
      </c>
      <c r="J243" s="53" t="s">
        <v>30</v>
      </c>
      <c r="K243" s="53" t="s">
        <v>16</v>
      </c>
      <c r="L243" s="60" t="s">
        <v>9</v>
      </c>
      <c r="M243" s="54"/>
      <c r="N243" s="89"/>
      <c r="O243" s="94"/>
    </row>
    <row r="244" spans="1:15" x14ac:dyDescent="0.2">
      <c r="A244" s="123" t="str">
        <f t="shared" si="11"/>
        <v xml:space="preserve"> </v>
      </c>
      <c r="B244" s="52" t="s">
        <v>135</v>
      </c>
      <c r="C244" s="56" t="s">
        <v>775</v>
      </c>
      <c r="D244" s="56" t="s">
        <v>776</v>
      </c>
      <c r="E244" s="56" t="s">
        <v>9</v>
      </c>
      <c r="F244" s="53" t="s">
        <v>566</v>
      </c>
      <c r="G244" s="59" t="str">
        <f t="shared" si="12"/>
        <v>903</v>
      </c>
      <c r="H244" s="53" t="s">
        <v>74</v>
      </c>
      <c r="I244" s="53" t="s">
        <v>132</v>
      </c>
      <c r="J244" s="53" t="s">
        <v>30</v>
      </c>
      <c r="K244" s="53" t="s">
        <v>16</v>
      </c>
      <c r="L244" s="53" t="s">
        <v>9</v>
      </c>
      <c r="M244" s="54"/>
      <c r="N244" s="89"/>
      <c r="O244" s="94"/>
    </row>
    <row r="245" spans="1:15" x14ac:dyDescent="0.2">
      <c r="A245" s="123" t="str">
        <f t="shared" si="11"/>
        <v xml:space="preserve"> </v>
      </c>
      <c r="B245" s="52" t="s">
        <v>186</v>
      </c>
      <c r="C245" s="56" t="s">
        <v>775</v>
      </c>
      <c r="D245" s="56" t="s">
        <v>776</v>
      </c>
      <c r="E245" s="56" t="s">
        <v>9</v>
      </c>
      <c r="F245" s="53" t="s">
        <v>566</v>
      </c>
      <c r="G245" s="59" t="str">
        <f t="shared" si="12"/>
        <v>903</v>
      </c>
      <c r="H245" s="53" t="s">
        <v>74</v>
      </c>
      <c r="I245" s="53" t="s">
        <v>164</v>
      </c>
      <c r="J245" s="53" t="s">
        <v>30</v>
      </c>
      <c r="K245" s="53" t="s">
        <v>16</v>
      </c>
      <c r="L245" s="53" t="s">
        <v>9</v>
      </c>
      <c r="M245" s="54"/>
      <c r="N245" s="89"/>
      <c r="O245" s="94"/>
    </row>
    <row r="246" spans="1:15" x14ac:dyDescent="0.2">
      <c r="A246" s="123" t="str">
        <f t="shared" si="11"/>
        <v xml:space="preserve"> </v>
      </c>
      <c r="B246" s="52" t="s">
        <v>138</v>
      </c>
      <c r="C246" s="56" t="s">
        <v>775</v>
      </c>
      <c r="D246" s="56" t="s">
        <v>776</v>
      </c>
      <c r="E246" s="56" t="s">
        <v>9</v>
      </c>
      <c r="F246" s="53" t="s">
        <v>566</v>
      </c>
      <c r="G246" s="59" t="str">
        <f t="shared" si="12"/>
        <v>903</v>
      </c>
      <c r="H246" s="53" t="s">
        <v>74</v>
      </c>
      <c r="I246" s="53" t="s">
        <v>54</v>
      </c>
      <c r="J246" s="53" t="s">
        <v>30</v>
      </c>
      <c r="K246" s="53" t="s">
        <v>16</v>
      </c>
      <c r="L246" s="60" t="s">
        <v>71</v>
      </c>
      <c r="M246" s="54"/>
      <c r="N246" s="89"/>
      <c r="O246" s="94"/>
    </row>
    <row r="247" spans="1:15" x14ac:dyDescent="0.2">
      <c r="A247" s="123" t="str">
        <f t="shared" si="11"/>
        <v xml:space="preserve"> </v>
      </c>
      <c r="B247" s="52" t="s">
        <v>101</v>
      </c>
      <c r="C247" s="56" t="s">
        <v>775</v>
      </c>
      <c r="D247" s="56" t="s">
        <v>776</v>
      </c>
      <c r="E247" s="56" t="s">
        <v>9</v>
      </c>
      <c r="F247" s="53" t="s">
        <v>566</v>
      </c>
      <c r="G247" s="59" t="str">
        <f t="shared" si="12"/>
        <v>903</v>
      </c>
      <c r="H247" s="53" t="s">
        <v>74</v>
      </c>
      <c r="I247" s="53" t="s">
        <v>10</v>
      </c>
      <c r="J247" s="53" t="s">
        <v>30</v>
      </c>
      <c r="K247" s="53" t="s">
        <v>16</v>
      </c>
      <c r="L247" s="53" t="s">
        <v>9</v>
      </c>
      <c r="M247" s="54"/>
      <c r="N247" s="89"/>
      <c r="O247" s="94"/>
    </row>
    <row r="248" spans="1:15" x14ac:dyDescent="0.2">
      <c r="A248" s="123" t="str">
        <f t="shared" si="11"/>
        <v xml:space="preserve"> </v>
      </c>
      <c r="B248" s="52" t="s">
        <v>202</v>
      </c>
      <c r="C248" s="56" t="s">
        <v>775</v>
      </c>
      <c r="D248" s="56" t="s">
        <v>776</v>
      </c>
      <c r="E248" s="56" t="s">
        <v>9</v>
      </c>
      <c r="F248" s="53" t="s">
        <v>566</v>
      </c>
      <c r="G248" s="59" t="str">
        <f t="shared" si="12"/>
        <v>903</v>
      </c>
      <c r="H248" s="53" t="s">
        <v>74</v>
      </c>
      <c r="I248" s="53" t="s">
        <v>26</v>
      </c>
      <c r="J248" s="53" t="s">
        <v>30</v>
      </c>
      <c r="K248" s="53" t="s">
        <v>16</v>
      </c>
      <c r="L248" s="53" t="s">
        <v>9</v>
      </c>
      <c r="M248" s="54"/>
      <c r="N248" s="89"/>
      <c r="O248" s="94"/>
    </row>
    <row r="249" spans="1:15" ht="25.5" x14ac:dyDescent="0.2">
      <c r="A249" s="123" t="str">
        <f t="shared" si="11"/>
        <v xml:space="preserve"> </v>
      </c>
      <c r="B249" s="52" t="s">
        <v>121</v>
      </c>
      <c r="C249" s="56" t="s">
        <v>775</v>
      </c>
      <c r="D249" s="56" t="s">
        <v>776</v>
      </c>
      <c r="E249" s="56" t="s">
        <v>9</v>
      </c>
      <c r="F249" s="53" t="s">
        <v>566</v>
      </c>
      <c r="G249" s="59" t="str">
        <f t="shared" si="12"/>
        <v>903</v>
      </c>
      <c r="H249" s="53" t="s">
        <v>74</v>
      </c>
      <c r="I249" s="53" t="s">
        <v>36</v>
      </c>
      <c r="J249" s="53" t="s">
        <v>30</v>
      </c>
      <c r="K249" s="53" t="s">
        <v>16</v>
      </c>
      <c r="L249" s="53" t="s">
        <v>9</v>
      </c>
      <c r="M249" s="54"/>
      <c r="N249" s="89"/>
      <c r="O249" s="94"/>
    </row>
    <row r="250" spans="1:15" x14ac:dyDescent="0.2">
      <c r="A250" s="123" t="str">
        <f t="shared" si="11"/>
        <v xml:space="preserve"> </v>
      </c>
      <c r="B250" s="52" t="s">
        <v>203</v>
      </c>
      <c r="C250" s="56" t="s">
        <v>775</v>
      </c>
      <c r="D250" s="56" t="s">
        <v>776</v>
      </c>
      <c r="E250" s="56" t="s">
        <v>9</v>
      </c>
      <c r="F250" s="53" t="s">
        <v>566</v>
      </c>
      <c r="G250" s="59" t="str">
        <f t="shared" si="12"/>
        <v>903</v>
      </c>
      <c r="H250" s="53" t="s">
        <v>74</v>
      </c>
      <c r="I250" s="53" t="s">
        <v>161</v>
      </c>
      <c r="J250" s="53" t="s">
        <v>30</v>
      </c>
      <c r="K250" s="53" t="s">
        <v>16</v>
      </c>
      <c r="L250" s="53" t="s">
        <v>9</v>
      </c>
      <c r="M250" s="54"/>
      <c r="N250" s="89"/>
      <c r="O250" s="94"/>
    </row>
    <row r="251" spans="1:15" x14ac:dyDescent="0.2">
      <c r="A251" s="123" t="str">
        <f t="shared" si="11"/>
        <v xml:space="preserve"> </v>
      </c>
      <c r="B251" s="57" t="s">
        <v>527</v>
      </c>
      <c r="C251" s="56" t="s">
        <v>775</v>
      </c>
      <c r="D251" s="56" t="s">
        <v>776</v>
      </c>
      <c r="E251" s="56" t="s">
        <v>9</v>
      </c>
      <c r="F251" s="53" t="s">
        <v>566</v>
      </c>
      <c r="G251" s="59" t="str">
        <f t="shared" si="12"/>
        <v>903</v>
      </c>
      <c r="H251" s="53" t="s">
        <v>74</v>
      </c>
      <c r="I251" s="60" t="s">
        <v>157</v>
      </c>
      <c r="J251" s="53" t="s">
        <v>30</v>
      </c>
      <c r="K251" s="53" t="s">
        <v>16</v>
      </c>
      <c r="L251" s="60" t="s">
        <v>525</v>
      </c>
      <c r="M251" s="54"/>
      <c r="N251" s="89"/>
      <c r="O251" s="94"/>
    </row>
    <row r="252" spans="1:15" x14ac:dyDescent="0.2">
      <c r="A252" s="123" t="str">
        <f t="shared" si="11"/>
        <v xml:space="preserve"> </v>
      </c>
      <c r="B252" s="52" t="s">
        <v>239</v>
      </c>
      <c r="C252" s="56" t="s">
        <v>775</v>
      </c>
      <c r="D252" s="56" t="s">
        <v>776</v>
      </c>
      <c r="E252" s="56" t="s">
        <v>9</v>
      </c>
      <c r="F252" s="53" t="s">
        <v>566</v>
      </c>
      <c r="G252" s="59" t="str">
        <f t="shared" si="12"/>
        <v>903</v>
      </c>
      <c r="H252" s="53" t="s">
        <v>74</v>
      </c>
      <c r="I252" s="53" t="s">
        <v>227</v>
      </c>
      <c r="J252" s="53" t="s">
        <v>31</v>
      </c>
      <c r="K252" s="53" t="s">
        <v>16</v>
      </c>
      <c r="L252" s="53" t="s">
        <v>9</v>
      </c>
      <c r="M252" s="54"/>
      <c r="N252" s="89"/>
      <c r="O252" s="94"/>
    </row>
    <row r="253" spans="1:15" x14ac:dyDescent="0.2">
      <c r="A253" s="123" t="str">
        <f t="shared" si="11"/>
        <v xml:space="preserve"> </v>
      </c>
      <c r="B253" s="52" t="s">
        <v>136</v>
      </c>
      <c r="C253" s="56" t="s">
        <v>775</v>
      </c>
      <c r="D253" s="56" t="s">
        <v>776</v>
      </c>
      <c r="E253" s="56" t="s">
        <v>9</v>
      </c>
      <c r="F253" s="53" t="s">
        <v>566</v>
      </c>
      <c r="G253" s="59" t="str">
        <f t="shared" si="12"/>
        <v>903</v>
      </c>
      <c r="H253" s="53" t="s">
        <v>74</v>
      </c>
      <c r="I253" s="53" t="s">
        <v>132</v>
      </c>
      <c r="J253" s="53" t="s">
        <v>31</v>
      </c>
      <c r="K253" s="53" t="s">
        <v>16</v>
      </c>
      <c r="L253" s="53" t="s">
        <v>9</v>
      </c>
      <c r="M253" s="54"/>
      <c r="N253" s="89"/>
      <c r="O253" s="94"/>
    </row>
    <row r="254" spans="1:15" ht="25.5" x14ac:dyDescent="0.2">
      <c r="A254" s="123" t="str">
        <f t="shared" si="11"/>
        <v xml:space="preserve"> </v>
      </c>
      <c r="B254" s="52" t="s">
        <v>187</v>
      </c>
      <c r="C254" s="56" t="s">
        <v>775</v>
      </c>
      <c r="D254" s="56" t="s">
        <v>776</v>
      </c>
      <c r="E254" s="56" t="s">
        <v>9</v>
      </c>
      <c r="F254" s="53" t="s">
        <v>566</v>
      </c>
      <c r="G254" s="59" t="str">
        <f t="shared" si="12"/>
        <v>903</v>
      </c>
      <c r="H254" s="53" t="s">
        <v>74</v>
      </c>
      <c r="I254" s="53" t="s">
        <v>164</v>
      </c>
      <c r="J254" s="53" t="s">
        <v>31</v>
      </c>
      <c r="K254" s="53" t="s">
        <v>16</v>
      </c>
      <c r="L254" s="53" t="s">
        <v>9</v>
      </c>
      <c r="M254" s="54"/>
      <c r="N254" s="89"/>
      <c r="O254" s="94"/>
    </row>
    <row r="255" spans="1:15" ht="12.75" customHeight="1" x14ac:dyDescent="0.2">
      <c r="A255" s="123" t="str">
        <f t="shared" si="11"/>
        <v xml:space="preserve"> </v>
      </c>
      <c r="B255" s="52" t="s">
        <v>102</v>
      </c>
      <c r="C255" s="56" t="s">
        <v>775</v>
      </c>
      <c r="D255" s="56" t="s">
        <v>776</v>
      </c>
      <c r="E255" s="56" t="s">
        <v>9</v>
      </c>
      <c r="F255" s="53" t="s">
        <v>566</v>
      </c>
      <c r="G255" s="59" t="str">
        <f t="shared" si="12"/>
        <v>903</v>
      </c>
      <c r="H255" s="53" t="s">
        <v>74</v>
      </c>
      <c r="I255" s="53" t="s">
        <v>37</v>
      </c>
      <c r="J255" s="53" t="s">
        <v>103</v>
      </c>
      <c r="K255" s="53" t="s">
        <v>16</v>
      </c>
      <c r="L255" s="53" t="s">
        <v>9</v>
      </c>
      <c r="M255" s="54"/>
      <c r="N255" s="113" t="s">
        <v>124</v>
      </c>
      <c r="O255" s="149" t="s">
        <v>107</v>
      </c>
    </row>
    <row r="256" spans="1:15" x14ac:dyDescent="0.2">
      <c r="A256" s="123" t="str">
        <f t="shared" si="11"/>
        <v xml:space="preserve"> </v>
      </c>
      <c r="B256" s="52" t="s">
        <v>240</v>
      </c>
      <c r="C256" s="56" t="s">
        <v>775</v>
      </c>
      <c r="D256" s="56" t="s">
        <v>776</v>
      </c>
      <c r="E256" s="56" t="s">
        <v>9</v>
      </c>
      <c r="F256" s="53" t="s">
        <v>566</v>
      </c>
      <c r="G256" s="59" t="str">
        <f t="shared" si="12"/>
        <v>903</v>
      </c>
      <c r="H256" s="53" t="s">
        <v>74</v>
      </c>
      <c r="I256" s="53" t="s">
        <v>227</v>
      </c>
      <c r="J256" s="53" t="s">
        <v>146</v>
      </c>
      <c r="K256" s="53" t="s">
        <v>16</v>
      </c>
      <c r="L256" s="60" t="s">
        <v>9</v>
      </c>
      <c r="M256" s="54"/>
      <c r="N256" s="89"/>
      <c r="O256" s="149"/>
    </row>
    <row r="257" spans="1:15" x14ac:dyDescent="0.2">
      <c r="A257" s="123" t="str">
        <f t="shared" si="11"/>
        <v xml:space="preserve"> </v>
      </c>
      <c r="B257" s="52" t="s">
        <v>147</v>
      </c>
      <c r="C257" s="56" t="s">
        <v>775</v>
      </c>
      <c r="D257" s="56" t="s">
        <v>776</v>
      </c>
      <c r="E257" s="56" t="s">
        <v>9</v>
      </c>
      <c r="F257" s="53" t="s">
        <v>566</v>
      </c>
      <c r="G257" s="59" t="str">
        <f t="shared" si="12"/>
        <v>903</v>
      </c>
      <c r="H257" s="53" t="s">
        <v>74</v>
      </c>
      <c r="I257" s="53" t="s">
        <v>132</v>
      </c>
      <c r="J257" s="53" t="s">
        <v>146</v>
      </c>
      <c r="K257" s="53" t="s">
        <v>16</v>
      </c>
      <c r="L257" s="53" t="s">
        <v>9</v>
      </c>
      <c r="M257" s="54"/>
      <c r="N257" s="89"/>
      <c r="O257" s="149"/>
    </row>
    <row r="258" spans="1:15" x14ac:dyDescent="0.2">
      <c r="A258" s="123" t="str">
        <f t="shared" si="11"/>
        <v xml:space="preserve"> </v>
      </c>
      <c r="B258" s="52" t="s">
        <v>241</v>
      </c>
      <c r="C258" s="56" t="s">
        <v>775</v>
      </c>
      <c r="D258" s="56" t="s">
        <v>776</v>
      </c>
      <c r="E258" s="56" t="s">
        <v>9</v>
      </c>
      <c r="F258" s="53" t="s">
        <v>566</v>
      </c>
      <c r="G258" s="59" t="str">
        <f t="shared" si="12"/>
        <v>903</v>
      </c>
      <c r="H258" s="53" t="s">
        <v>74</v>
      </c>
      <c r="I258" s="53" t="s">
        <v>227</v>
      </c>
      <c r="J258" s="53" t="s">
        <v>32</v>
      </c>
      <c r="K258" s="53" t="s">
        <v>16</v>
      </c>
      <c r="L258" s="60" t="s">
        <v>9</v>
      </c>
      <c r="M258" s="54"/>
      <c r="N258" s="94"/>
      <c r="O258" s="149"/>
    </row>
    <row r="259" spans="1:15" x14ac:dyDescent="0.2">
      <c r="A259" s="123" t="str">
        <f t="shared" si="11"/>
        <v xml:space="preserve"> </v>
      </c>
      <c r="B259" s="52" t="s">
        <v>137</v>
      </c>
      <c r="C259" s="56" t="s">
        <v>775</v>
      </c>
      <c r="D259" s="56" t="s">
        <v>776</v>
      </c>
      <c r="E259" s="56" t="s">
        <v>9</v>
      </c>
      <c r="F259" s="53" t="s">
        <v>566</v>
      </c>
      <c r="G259" s="59" t="str">
        <f t="shared" si="12"/>
        <v>903</v>
      </c>
      <c r="H259" s="53" t="s">
        <v>74</v>
      </c>
      <c r="I259" s="53" t="s">
        <v>132</v>
      </c>
      <c r="J259" s="53" t="s">
        <v>32</v>
      </c>
      <c r="K259" s="53" t="s">
        <v>16</v>
      </c>
      <c r="L259" s="53" t="s">
        <v>9</v>
      </c>
      <c r="M259" s="54"/>
      <c r="N259" s="89"/>
      <c r="O259" s="94"/>
    </row>
    <row r="260" spans="1:15" x14ac:dyDescent="0.2">
      <c r="A260" s="123" t="str">
        <f t="shared" si="11"/>
        <v xml:space="preserve"> </v>
      </c>
      <c r="B260" s="52" t="s">
        <v>120</v>
      </c>
      <c r="C260" s="56" t="s">
        <v>775</v>
      </c>
      <c r="D260" s="56" t="s">
        <v>776</v>
      </c>
      <c r="E260" s="56" t="s">
        <v>9</v>
      </c>
      <c r="F260" s="53" t="s">
        <v>566</v>
      </c>
      <c r="G260" s="59" t="str">
        <f t="shared" si="12"/>
        <v>903</v>
      </c>
      <c r="H260" s="53" t="s">
        <v>74</v>
      </c>
      <c r="I260" s="53" t="s">
        <v>36</v>
      </c>
      <c r="J260" s="53" t="s">
        <v>32</v>
      </c>
      <c r="K260" s="53" t="s">
        <v>16</v>
      </c>
      <c r="L260" s="53" t="s">
        <v>9</v>
      </c>
      <c r="M260" s="54"/>
      <c r="N260" s="89"/>
      <c r="O260" s="94"/>
    </row>
    <row r="261" spans="1:15" x14ac:dyDescent="0.2">
      <c r="A261" s="123" t="str">
        <f t="shared" si="11"/>
        <v xml:space="preserve"> </v>
      </c>
      <c r="B261" s="57" t="s">
        <v>260</v>
      </c>
      <c r="C261" s="56" t="s">
        <v>775</v>
      </c>
      <c r="D261" s="56" t="s">
        <v>776</v>
      </c>
      <c r="E261" s="56" t="s">
        <v>9</v>
      </c>
      <c r="F261" s="53" t="s">
        <v>566</v>
      </c>
      <c r="G261" s="59" t="str">
        <f t="shared" si="12"/>
        <v>903</v>
      </c>
      <c r="H261" s="53" t="s">
        <v>74</v>
      </c>
      <c r="I261" s="60" t="s">
        <v>93</v>
      </c>
      <c r="J261" s="53" t="s">
        <v>32</v>
      </c>
      <c r="K261" s="53" t="s">
        <v>16</v>
      </c>
      <c r="L261" s="60" t="s">
        <v>583</v>
      </c>
      <c r="M261" s="54"/>
      <c r="N261" s="89"/>
      <c r="O261" s="94"/>
    </row>
    <row r="262" spans="1:15" x14ac:dyDescent="0.2">
      <c r="A262" s="123" t="str">
        <f t="shared" si="11"/>
        <v xml:space="preserve"> </v>
      </c>
      <c r="B262" s="57" t="s">
        <v>529</v>
      </c>
      <c r="C262" s="56" t="s">
        <v>775</v>
      </c>
      <c r="D262" s="56" t="s">
        <v>776</v>
      </c>
      <c r="E262" s="56" t="s">
        <v>9</v>
      </c>
      <c r="F262" s="53" t="s">
        <v>566</v>
      </c>
      <c r="G262" s="59" t="str">
        <f t="shared" si="12"/>
        <v>903</v>
      </c>
      <c r="H262" s="53" t="s">
        <v>74</v>
      </c>
      <c r="I262" s="60" t="s">
        <v>23</v>
      </c>
      <c r="J262" s="60" t="s">
        <v>106</v>
      </c>
      <c r="K262" s="53" t="s">
        <v>16</v>
      </c>
      <c r="L262" s="53" t="s">
        <v>9</v>
      </c>
      <c r="M262" s="54"/>
      <c r="N262" s="89"/>
      <c r="O262" s="94"/>
    </row>
    <row r="263" spans="1:15" x14ac:dyDescent="0.2">
      <c r="A263" s="123" t="str">
        <f t="shared" si="11"/>
        <v xml:space="preserve"> </v>
      </c>
      <c r="B263" s="52" t="s">
        <v>105</v>
      </c>
      <c r="C263" s="56" t="s">
        <v>775</v>
      </c>
      <c r="D263" s="56" t="s">
        <v>776</v>
      </c>
      <c r="E263" s="56" t="s">
        <v>9</v>
      </c>
      <c r="F263" s="53" t="s">
        <v>566</v>
      </c>
      <c r="G263" s="59" t="str">
        <f t="shared" si="12"/>
        <v>903</v>
      </c>
      <c r="H263" s="53" t="s">
        <v>74</v>
      </c>
      <c r="I263" s="53" t="s">
        <v>10</v>
      </c>
      <c r="J263" s="53" t="s">
        <v>106</v>
      </c>
      <c r="K263" s="53" t="s">
        <v>16</v>
      </c>
      <c r="L263" s="53" t="s">
        <v>9</v>
      </c>
      <c r="M263" s="54"/>
      <c r="N263" s="92"/>
      <c r="O263" s="94"/>
    </row>
    <row r="264" spans="1:15" x14ac:dyDescent="0.2">
      <c r="A264" s="123" t="str">
        <f t="shared" si="11"/>
        <v xml:space="preserve"> </v>
      </c>
      <c r="B264" s="52" t="s">
        <v>104</v>
      </c>
      <c r="C264" s="56" t="s">
        <v>775</v>
      </c>
      <c r="D264" s="56" t="s">
        <v>776</v>
      </c>
      <c r="E264" s="56" t="s">
        <v>9</v>
      </c>
      <c r="F264" s="53" t="s">
        <v>566</v>
      </c>
      <c r="G264" s="59" t="str">
        <f t="shared" si="12"/>
        <v>903</v>
      </c>
      <c r="H264" s="53" t="s">
        <v>74</v>
      </c>
      <c r="I264" s="53" t="s">
        <v>10</v>
      </c>
      <c r="J264" s="53" t="s">
        <v>33</v>
      </c>
      <c r="K264" s="53" t="s">
        <v>16</v>
      </c>
      <c r="L264" s="53" t="s">
        <v>9</v>
      </c>
      <c r="M264" s="54"/>
      <c r="N264" s="89"/>
      <c r="O264" s="94"/>
    </row>
    <row r="265" spans="1:15" x14ac:dyDescent="0.2">
      <c r="A265" s="123" t="str">
        <f t="shared" si="11"/>
        <v xml:space="preserve"> </v>
      </c>
      <c r="B265" s="57" t="s">
        <v>280</v>
      </c>
      <c r="C265" s="56" t="s">
        <v>775</v>
      </c>
      <c r="D265" s="56" t="s">
        <v>776</v>
      </c>
      <c r="E265" s="56" t="s">
        <v>9</v>
      </c>
      <c r="F265" s="53" t="s">
        <v>566</v>
      </c>
      <c r="G265" s="59" t="str">
        <f t="shared" si="12"/>
        <v>903</v>
      </c>
      <c r="H265" s="53" t="s">
        <v>74</v>
      </c>
      <c r="I265" s="60" t="s">
        <v>281</v>
      </c>
      <c r="J265" s="60" t="s">
        <v>302</v>
      </c>
      <c r="K265" s="53" t="s">
        <v>16</v>
      </c>
      <c r="L265" s="53" t="s">
        <v>9</v>
      </c>
      <c r="M265" s="54"/>
      <c r="N265" s="89"/>
      <c r="O265" s="94"/>
    </row>
    <row r="266" spans="1:15" x14ac:dyDescent="0.2">
      <c r="A266" s="123" t="str">
        <f t="shared" si="11"/>
        <v xml:space="preserve"> </v>
      </c>
      <c r="B266" s="57" t="s">
        <v>303</v>
      </c>
      <c r="C266" s="56" t="s">
        <v>775</v>
      </c>
      <c r="D266" s="56" t="s">
        <v>776</v>
      </c>
      <c r="E266" s="56" t="s">
        <v>9</v>
      </c>
      <c r="F266" s="53" t="s">
        <v>566</v>
      </c>
      <c r="G266" s="59" t="str">
        <f t="shared" si="12"/>
        <v>903</v>
      </c>
      <c r="H266" s="53" t="s">
        <v>74</v>
      </c>
      <c r="I266" s="60" t="s">
        <v>281</v>
      </c>
      <c r="J266" s="60" t="s">
        <v>801</v>
      </c>
      <c r="K266" s="53" t="s">
        <v>16</v>
      </c>
      <c r="L266" s="60" t="s">
        <v>9</v>
      </c>
      <c r="M266" s="54"/>
      <c r="N266" s="89"/>
      <c r="O266" s="94"/>
    </row>
    <row r="267" spans="1:15" x14ac:dyDescent="0.2">
      <c r="A267" s="123" t="str">
        <f t="shared" si="11"/>
        <v xml:space="preserve"> </v>
      </c>
      <c r="B267" s="57" t="s">
        <v>280</v>
      </c>
      <c r="C267" s="56" t="s">
        <v>775</v>
      </c>
      <c r="D267" s="56" t="s">
        <v>776</v>
      </c>
      <c r="E267" s="56" t="s">
        <v>9</v>
      </c>
      <c r="F267" s="53" t="s">
        <v>566</v>
      </c>
      <c r="G267" s="59" t="str">
        <f t="shared" si="12"/>
        <v>903</v>
      </c>
      <c r="H267" s="53" t="s">
        <v>74</v>
      </c>
      <c r="I267" s="60" t="s">
        <v>281</v>
      </c>
      <c r="J267" s="60" t="s">
        <v>302</v>
      </c>
      <c r="K267" s="53" t="s">
        <v>16</v>
      </c>
      <c r="L267" s="53" t="s">
        <v>9</v>
      </c>
      <c r="M267" s="54"/>
      <c r="N267" s="89"/>
      <c r="O267" s="94"/>
    </row>
    <row r="268" spans="1:15" x14ac:dyDescent="0.2">
      <c r="A268" s="123" t="str">
        <f t="shared" si="11"/>
        <v xml:space="preserve"> </v>
      </c>
      <c r="B268" s="57" t="s">
        <v>303</v>
      </c>
      <c r="C268" s="56" t="s">
        <v>775</v>
      </c>
      <c r="D268" s="56" t="s">
        <v>776</v>
      </c>
      <c r="E268" s="56" t="s">
        <v>9</v>
      </c>
      <c r="F268" s="53" t="s">
        <v>566</v>
      </c>
      <c r="G268" s="59" t="str">
        <f t="shared" si="12"/>
        <v>903</v>
      </c>
      <c r="H268" s="53" t="s">
        <v>74</v>
      </c>
      <c r="I268" s="60" t="s">
        <v>281</v>
      </c>
      <c r="J268" s="60" t="s">
        <v>801</v>
      </c>
      <c r="K268" s="53" t="s">
        <v>16</v>
      </c>
      <c r="L268" s="60" t="s">
        <v>9</v>
      </c>
      <c r="M268" s="54"/>
      <c r="N268" s="92"/>
      <c r="O268" s="94"/>
    </row>
    <row r="269" spans="1:15" x14ac:dyDescent="0.2">
      <c r="A269" s="123" t="str">
        <f t="shared" si="11"/>
        <v xml:space="preserve"> </v>
      </c>
      <c r="B269" s="52" t="s">
        <v>548</v>
      </c>
      <c r="F269" s="53"/>
      <c r="G269" s="53"/>
      <c r="H269" s="53"/>
      <c r="I269" s="53"/>
      <c r="J269" s="53"/>
      <c r="K269" s="53"/>
      <c r="L269" s="53"/>
      <c r="M269" s="111">
        <f>SUM(M141:M268)</f>
        <v>0</v>
      </c>
      <c r="N269" s="89"/>
      <c r="O269" s="96"/>
    </row>
    <row r="270" spans="1:15" x14ac:dyDescent="0.2">
      <c r="A270" s="123" t="str">
        <f t="shared" ref="A270:A271" si="13">IF(OR(E270=$I$3,E270=$J$3,E270=$K$3,E270=$L$3)," ",IF(E270=0," ",IF(E270="School Code"," ","X")))</f>
        <v xml:space="preserve"> </v>
      </c>
      <c r="F270" s="53"/>
      <c r="G270" s="53"/>
      <c r="H270" s="53"/>
      <c r="I270" s="53"/>
      <c r="J270" s="53"/>
      <c r="K270" s="53"/>
      <c r="L270" s="53"/>
      <c r="N270" s="89"/>
      <c r="O270" s="89"/>
    </row>
    <row r="271" spans="1:15" x14ac:dyDescent="0.2">
      <c r="A271" s="123" t="str">
        <f t="shared" si="13"/>
        <v xml:space="preserve"> </v>
      </c>
      <c r="F271" s="53"/>
      <c r="I271" s="53"/>
      <c r="J271" s="53"/>
      <c r="K271" s="53"/>
      <c r="L271" s="53"/>
      <c r="N271" s="89"/>
      <c r="O271" s="89"/>
    </row>
    <row r="272" spans="1:15" x14ac:dyDescent="0.2">
      <c r="B272" s="117" t="s">
        <v>647</v>
      </c>
      <c r="C272" s="68"/>
      <c r="D272" s="68"/>
      <c r="E272" s="68"/>
      <c r="F272" s="118"/>
      <c r="G272" s="118"/>
      <c r="H272" s="118"/>
      <c r="I272" s="118"/>
      <c r="J272" s="118"/>
      <c r="K272" s="118"/>
      <c r="L272" s="118"/>
      <c r="M272" s="119">
        <f>+M138-M269</f>
        <v>0</v>
      </c>
      <c r="N272" s="120"/>
      <c r="O272" s="89"/>
    </row>
    <row r="273" spans="6:12" x14ac:dyDescent="0.2">
      <c r="F273" s="53"/>
      <c r="G273" s="53"/>
      <c r="H273" s="53"/>
      <c r="I273" s="53"/>
      <c r="J273" s="53"/>
      <c r="K273" s="53"/>
      <c r="L273" s="53"/>
    </row>
    <row r="274" spans="6:12" x14ac:dyDescent="0.2">
      <c r="F274" s="53"/>
      <c r="G274" s="53"/>
      <c r="H274" s="53"/>
      <c r="I274" s="53"/>
      <c r="J274" s="53"/>
      <c r="K274" s="53"/>
      <c r="L274" s="53"/>
    </row>
    <row r="275" spans="6:12" x14ac:dyDescent="0.2">
      <c r="F275" s="53"/>
      <c r="G275" s="53"/>
      <c r="H275" s="53"/>
      <c r="I275" s="53"/>
      <c r="J275" s="53"/>
      <c r="K275" s="53"/>
      <c r="L275" s="53"/>
    </row>
    <row r="276" spans="6:12" x14ac:dyDescent="0.2">
      <c r="F276" s="53"/>
      <c r="G276" s="53"/>
      <c r="H276" s="53"/>
      <c r="I276" s="53"/>
      <c r="J276" s="53"/>
      <c r="K276" s="53"/>
      <c r="L276" s="53"/>
    </row>
    <row r="277" spans="6:12" x14ac:dyDescent="0.2">
      <c r="F277" s="53"/>
      <c r="G277" s="53"/>
      <c r="H277" s="53"/>
      <c r="I277" s="53"/>
      <c r="J277" s="53"/>
      <c r="K277" s="53"/>
      <c r="L277" s="53"/>
    </row>
    <row r="278" spans="6:12" x14ac:dyDescent="0.2">
      <c r="F278" s="53"/>
      <c r="G278" s="53"/>
      <c r="H278" s="53"/>
      <c r="I278" s="53"/>
      <c r="J278" s="53"/>
      <c r="K278" s="53"/>
      <c r="L278" s="53"/>
    </row>
    <row r="279" spans="6:12" x14ac:dyDescent="0.2">
      <c r="F279" s="53"/>
      <c r="G279" s="53"/>
      <c r="H279" s="53"/>
      <c r="I279" s="53"/>
      <c r="J279" s="53"/>
      <c r="K279" s="53"/>
      <c r="L279" s="53"/>
    </row>
    <row r="280" spans="6:12" x14ac:dyDescent="0.2">
      <c r="F280" s="53"/>
      <c r="G280" s="53"/>
      <c r="H280" s="53"/>
      <c r="I280" s="53"/>
      <c r="J280" s="53"/>
      <c r="K280" s="53"/>
      <c r="L280" s="53"/>
    </row>
    <row r="281" spans="6:12" x14ac:dyDescent="0.2">
      <c r="F281" s="53"/>
      <c r="G281" s="53"/>
      <c r="H281" s="53"/>
      <c r="I281" s="53"/>
      <c r="J281" s="53"/>
      <c r="K281" s="53"/>
      <c r="L281" s="53"/>
    </row>
    <row r="282" spans="6:12" x14ac:dyDescent="0.2">
      <c r="F282" s="53"/>
      <c r="G282" s="53"/>
      <c r="H282" s="53"/>
      <c r="I282" s="53"/>
      <c r="J282" s="53"/>
      <c r="K282" s="53"/>
      <c r="L282" s="53"/>
    </row>
    <row r="283" spans="6:12" x14ac:dyDescent="0.2">
      <c r="F283" s="53"/>
      <c r="G283" s="53"/>
      <c r="H283" s="53"/>
      <c r="I283" s="53"/>
      <c r="J283" s="53"/>
      <c r="K283" s="53"/>
      <c r="L283" s="53"/>
    </row>
    <row r="284" spans="6:12" x14ac:dyDescent="0.2">
      <c r="F284" s="53"/>
      <c r="G284" s="53"/>
      <c r="H284" s="53"/>
      <c r="I284" s="53"/>
      <c r="J284" s="53"/>
      <c r="K284" s="53"/>
      <c r="L284" s="53"/>
    </row>
    <row r="285" spans="6:12" x14ac:dyDescent="0.2">
      <c r="F285" s="53"/>
      <c r="G285" s="53"/>
      <c r="H285" s="53"/>
      <c r="I285" s="53"/>
      <c r="J285" s="53"/>
      <c r="K285" s="53"/>
      <c r="L285" s="53"/>
    </row>
    <row r="286" spans="6:12" x14ac:dyDescent="0.2">
      <c r="F286" s="53"/>
      <c r="G286" s="53"/>
      <c r="H286" s="53"/>
      <c r="I286" s="53"/>
      <c r="J286" s="53"/>
      <c r="K286" s="53"/>
      <c r="L286" s="53"/>
    </row>
    <row r="287" spans="6:12" x14ac:dyDescent="0.2">
      <c r="F287" s="53"/>
      <c r="G287" s="53"/>
      <c r="H287" s="53"/>
      <c r="I287" s="53"/>
      <c r="J287" s="53"/>
      <c r="K287" s="53"/>
      <c r="L287" s="53"/>
    </row>
    <row r="288" spans="6:12" x14ac:dyDescent="0.2">
      <c r="F288" s="53"/>
      <c r="G288" s="53"/>
      <c r="H288" s="53"/>
      <c r="I288" s="53"/>
      <c r="J288" s="53"/>
      <c r="K288" s="53"/>
      <c r="L288" s="53"/>
    </row>
    <row r="289" spans="2:12" x14ac:dyDescent="0.2">
      <c r="F289" s="53"/>
      <c r="G289" s="53"/>
      <c r="H289" s="53"/>
      <c r="I289" s="53"/>
      <c r="J289" s="53"/>
      <c r="K289" s="53"/>
      <c r="L289" s="53"/>
    </row>
    <row r="290" spans="2:12" x14ac:dyDescent="0.2">
      <c r="F290" s="53"/>
      <c r="G290" s="53"/>
      <c r="H290" s="53"/>
      <c r="I290" s="53"/>
      <c r="J290" s="53"/>
      <c r="K290" s="53"/>
      <c r="L290" s="53"/>
    </row>
    <row r="291" spans="2:12" x14ac:dyDescent="0.2">
      <c r="F291" s="53"/>
      <c r="G291" s="53"/>
      <c r="H291" s="53"/>
      <c r="I291" s="53"/>
      <c r="J291" s="53"/>
      <c r="K291" s="53"/>
      <c r="L291" s="53"/>
    </row>
    <row r="292" spans="2:12" x14ac:dyDescent="0.2">
      <c r="F292" s="53"/>
      <c r="G292" s="53"/>
      <c r="H292" s="53"/>
      <c r="I292" s="53"/>
      <c r="J292" s="53"/>
      <c r="K292" s="53"/>
      <c r="L292" s="53"/>
    </row>
    <row r="293" spans="2:12" x14ac:dyDescent="0.2">
      <c r="F293" s="53"/>
      <c r="G293" s="53"/>
      <c r="H293" s="53"/>
      <c r="I293" s="53"/>
      <c r="J293" s="53"/>
      <c r="K293" s="53"/>
      <c r="L293" s="53"/>
    </row>
    <row r="294" spans="2:12" x14ac:dyDescent="0.2">
      <c r="F294" s="53"/>
      <c r="G294" s="53"/>
      <c r="H294" s="53"/>
      <c r="I294" s="53"/>
      <c r="J294" s="53"/>
      <c r="K294" s="53"/>
      <c r="L294" s="53"/>
    </row>
    <row r="295" spans="2:12" x14ac:dyDescent="0.2">
      <c r="F295" s="53"/>
      <c r="G295" s="53"/>
      <c r="H295" s="53"/>
      <c r="I295" s="53"/>
      <c r="J295" s="53"/>
      <c r="K295" s="53"/>
      <c r="L295" s="53"/>
    </row>
    <row r="296" spans="2:12" x14ac:dyDescent="0.2">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2:12" x14ac:dyDescent="0.2">
      <c r="B385" s="51"/>
      <c r="F385" s="53"/>
      <c r="G385" s="53"/>
      <c r="H385" s="53"/>
      <c r="I385" s="53"/>
      <c r="J385" s="53"/>
      <c r="K385" s="53"/>
      <c r="L385" s="53"/>
    </row>
    <row r="386" spans="2:12" x14ac:dyDescent="0.2">
      <c r="B386" s="51"/>
      <c r="F386" s="53"/>
      <c r="G386" s="53"/>
      <c r="H386" s="53"/>
      <c r="I386" s="53"/>
      <c r="J386" s="53"/>
      <c r="K386" s="53"/>
      <c r="L386" s="53"/>
    </row>
    <row r="387" spans="2:12" x14ac:dyDescent="0.2">
      <c r="B387" s="51"/>
      <c r="F387" s="53"/>
      <c r="G387" s="53"/>
      <c r="H387" s="53"/>
      <c r="I387" s="53"/>
      <c r="J387" s="53"/>
      <c r="K387" s="53"/>
      <c r="L387" s="53"/>
    </row>
    <row r="388" spans="2:12" x14ac:dyDescent="0.2">
      <c r="B388" s="51"/>
      <c r="F388" s="53"/>
      <c r="G388" s="53"/>
      <c r="H388" s="53"/>
      <c r="I388" s="53"/>
      <c r="J388" s="53"/>
      <c r="K388" s="53"/>
      <c r="L388" s="53"/>
    </row>
    <row r="389" spans="2:12" x14ac:dyDescent="0.2">
      <c r="B389" s="51"/>
      <c r="F389" s="53"/>
      <c r="G389" s="53"/>
      <c r="H389" s="53"/>
      <c r="I389" s="53"/>
      <c r="J389" s="53"/>
      <c r="K389" s="53"/>
      <c r="L389" s="53"/>
    </row>
    <row r="390" spans="2:12" x14ac:dyDescent="0.2">
      <c r="B390" s="51"/>
      <c r="F390" s="53"/>
      <c r="G390" s="53"/>
      <c r="H390" s="53"/>
      <c r="I390" s="53"/>
      <c r="J390" s="53"/>
      <c r="K390" s="53"/>
      <c r="L390" s="53"/>
    </row>
    <row r="391" spans="2:12" x14ac:dyDescent="0.2">
      <c r="B391" s="51"/>
      <c r="F391" s="53"/>
      <c r="G391" s="53"/>
      <c r="H391" s="53"/>
      <c r="I391" s="53"/>
      <c r="J391" s="53"/>
      <c r="K391" s="53"/>
      <c r="L391" s="53"/>
    </row>
    <row r="392" spans="2:12" x14ac:dyDescent="0.2">
      <c r="B392" s="51"/>
      <c r="F392" s="53"/>
      <c r="G392" s="53"/>
      <c r="H392" s="53"/>
      <c r="I392" s="53"/>
      <c r="J392" s="53"/>
      <c r="K392" s="53"/>
      <c r="L392" s="53"/>
    </row>
    <row r="393" spans="2:12" x14ac:dyDescent="0.2">
      <c r="B393" s="51"/>
      <c r="F393" s="53"/>
      <c r="G393" s="53"/>
      <c r="H393" s="53"/>
      <c r="I393" s="53"/>
      <c r="J393" s="53"/>
      <c r="K393" s="53"/>
      <c r="L393" s="53"/>
    </row>
    <row r="394" spans="2:12" x14ac:dyDescent="0.2">
      <c r="B394" s="51"/>
      <c r="F394" s="53"/>
      <c r="G394" s="53"/>
      <c r="H394" s="53"/>
      <c r="I394" s="53"/>
      <c r="J394" s="53"/>
      <c r="K394" s="53"/>
      <c r="L394" s="53"/>
    </row>
    <row r="395" spans="2:12" x14ac:dyDescent="0.2">
      <c r="B395" s="51"/>
      <c r="F395" s="53"/>
      <c r="G395" s="53"/>
      <c r="H395" s="53"/>
      <c r="I395" s="53"/>
      <c r="J395" s="53"/>
      <c r="K395" s="53"/>
      <c r="L395" s="53"/>
    </row>
    <row r="396" spans="2:12" x14ac:dyDescent="0.2">
      <c r="B396" s="51"/>
      <c r="F396" s="53"/>
      <c r="G396" s="53"/>
      <c r="H396" s="53"/>
      <c r="I396" s="53"/>
      <c r="J396" s="53"/>
      <c r="K396" s="53"/>
      <c r="L396" s="53"/>
    </row>
    <row r="397" spans="2:12" x14ac:dyDescent="0.2">
      <c r="B397" s="51"/>
      <c r="F397" s="53"/>
      <c r="G397" s="53"/>
      <c r="H397" s="53"/>
      <c r="I397" s="53"/>
      <c r="J397" s="53"/>
      <c r="K397" s="53"/>
      <c r="L397" s="53"/>
    </row>
    <row r="398" spans="2:12" x14ac:dyDescent="0.2">
      <c r="B398" s="51"/>
      <c r="F398" s="53"/>
      <c r="G398" s="53"/>
      <c r="H398" s="53"/>
      <c r="I398" s="53"/>
      <c r="J398" s="53"/>
      <c r="K398" s="53"/>
      <c r="L398" s="53"/>
    </row>
    <row r="399" spans="2:12" x14ac:dyDescent="0.2">
      <c r="B399" s="51"/>
      <c r="F399" s="53"/>
      <c r="G399" s="53"/>
      <c r="H399" s="53"/>
      <c r="I399" s="53"/>
      <c r="J399" s="53"/>
      <c r="K399" s="53"/>
      <c r="L399" s="53"/>
    </row>
    <row r="400" spans="2:12" x14ac:dyDescent="0.2">
      <c r="B400" s="51"/>
      <c r="F400" s="53"/>
      <c r="G400" s="53"/>
      <c r="H400" s="53"/>
      <c r="I400" s="53"/>
      <c r="J400" s="53"/>
      <c r="K400" s="53"/>
      <c r="L400" s="53"/>
    </row>
    <row r="401" spans="2:12" x14ac:dyDescent="0.2">
      <c r="B401" s="51"/>
      <c r="F401" s="53"/>
      <c r="G401" s="53"/>
      <c r="H401" s="53"/>
      <c r="I401" s="53"/>
      <c r="J401" s="53"/>
      <c r="K401" s="53"/>
      <c r="L401" s="53"/>
    </row>
    <row r="402" spans="2:12" x14ac:dyDescent="0.2">
      <c r="B402" s="51"/>
      <c r="F402" s="53"/>
      <c r="G402" s="53"/>
      <c r="H402" s="53"/>
      <c r="I402" s="53"/>
      <c r="J402" s="53"/>
      <c r="K402" s="53"/>
      <c r="L402" s="53"/>
    </row>
    <row r="403" spans="2:12" x14ac:dyDescent="0.2">
      <c r="B403" s="51"/>
      <c r="F403" s="53"/>
      <c r="G403" s="53"/>
      <c r="H403" s="53"/>
      <c r="I403" s="53"/>
      <c r="J403" s="53"/>
      <c r="K403" s="53"/>
      <c r="L403" s="53"/>
    </row>
    <row r="404" spans="2:12" x14ac:dyDescent="0.2">
      <c r="B404" s="51"/>
      <c r="F404" s="53"/>
      <c r="G404" s="53"/>
      <c r="H404" s="53"/>
      <c r="I404" s="53"/>
      <c r="J404" s="53"/>
      <c r="K404" s="53"/>
      <c r="L404" s="53"/>
    </row>
    <row r="405" spans="2:12" x14ac:dyDescent="0.2">
      <c r="B405" s="51"/>
      <c r="F405" s="53"/>
      <c r="G405" s="53"/>
      <c r="H405" s="53"/>
      <c r="I405" s="53"/>
      <c r="J405" s="53"/>
      <c r="K405" s="53"/>
      <c r="L405" s="53"/>
    </row>
    <row r="406" spans="2:12" x14ac:dyDescent="0.2">
      <c r="B406" s="51"/>
      <c r="F406" s="53"/>
      <c r="G406" s="53"/>
      <c r="H406" s="53"/>
      <c r="I406" s="53"/>
      <c r="J406" s="53"/>
      <c r="K406" s="53"/>
      <c r="L406" s="53"/>
    </row>
    <row r="407" spans="2:12" x14ac:dyDescent="0.2">
      <c r="B407" s="51"/>
      <c r="F407" s="53"/>
      <c r="G407" s="53"/>
      <c r="H407" s="53"/>
      <c r="I407" s="53"/>
      <c r="J407" s="53"/>
      <c r="K407" s="53"/>
      <c r="L407" s="53"/>
    </row>
    <row r="408" spans="2:12" x14ac:dyDescent="0.2">
      <c r="B408" s="51"/>
      <c r="F408" s="53"/>
      <c r="G408" s="53"/>
      <c r="H408" s="53"/>
      <c r="I408" s="53"/>
      <c r="J408" s="53"/>
      <c r="K408" s="53"/>
      <c r="L408" s="53"/>
    </row>
    <row r="409" spans="2:12" x14ac:dyDescent="0.2">
      <c r="B409" s="51"/>
      <c r="F409" s="53"/>
      <c r="G409" s="53"/>
      <c r="H409" s="53"/>
      <c r="I409" s="53"/>
      <c r="J409" s="53"/>
      <c r="K409" s="53"/>
      <c r="L409" s="53"/>
    </row>
    <row r="410" spans="2:12" x14ac:dyDescent="0.2">
      <c r="B410" s="51"/>
      <c r="F410" s="53"/>
      <c r="G410" s="53"/>
      <c r="H410" s="53"/>
      <c r="I410" s="53"/>
      <c r="J410" s="53"/>
      <c r="K410" s="53"/>
      <c r="L410" s="53"/>
    </row>
    <row r="411" spans="2:12" x14ac:dyDescent="0.2">
      <c r="B411" s="51"/>
      <c r="F411" s="53"/>
      <c r="G411" s="53"/>
      <c r="H411" s="53"/>
      <c r="I411" s="53"/>
      <c r="J411" s="53"/>
      <c r="K411" s="53"/>
      <c r="L411" s="53"/>
    </row>
    <row r="412" spans="2:12" x14ac:dyDescent="0.2">
      <c r="B412" s="51"/>
      <c r="F412" s="53"/>
      <c r="G412" s="53"/>
      <c r="H412" s="53"/>
      <c r="I412" s="53"/>
      <c r="J412" s="53"/>
      <c r="K412" s="53"/>
      <c r="L412" s="53"/>
    </row>
    <row r="413" spans="2:12" x14ac:dyDescent="0.2">
      <c r="B413" s="51"/>
      <c r="F413" s="53"/>
      <c r="G413" s="53"/>
      <c r="H413" s="53"/>
      <c r="I413" s="53"/>
      <c r="J413" s="53"/>
      <c r="K413" s="53"/>
      <c r="L413" s="53"/>
    </row>
    <row r="414" spans="2:12" x14ac:dyDescent="0.2">
      <c r="B414" s="51"/>
      <c r="F414" s="53"/>
      <c r="G414" s="53"/>
      <c r="H414" s="53"/>
      <c r="I414" s="53"/>
      <c r="J414" s="53"/>
      <c r="K414" s="53"/>
      <c r="L414" s="53"/>
    </row>
    <row r="415" spans="2:12" x14ac:dyDescent="0.2">
      <c r="B415" s="51"/>
      <c r="F415" s="53"/>
      <c r="G415" s="53"/>
      <c r="H415" s="53"/>
      <c r="I415" s="53"/>
      <c r="J415" s="53"/>
      <c r="K415" s="53"/>
      <c r="L415" s="53"/>
    </row>
    <row r="416" spans="2:12" x14ac:dyDescent="0.2">
      <c r="B416" s="51"/>
      <c r="F416" s="53"/>
      <c r="G416" s="53"/>
      <c r="H416" s="53"/>
      <c r="I416" s="53"/>
      <c r="J416" s="53"/>
      <c r="K416" s="53"/>
      <c r="L416" s="53"/>
    </row>
    <row r="417" spans="2:12" x14ac:dyDescent="0.2">
      <c r="B417" s="51"/>
      <c r="F417" s="53"/>
      <c r="G417" s="53"/>
      <c r="H417" s="53"/>
      <c r="I417" s="53"/>
      <c r="J417" s="53"/>
      <c r="K417" s="53"/>
      <c r="L417" s="53"/>
    </row>
    <row r="418" spans="2:12" x14ac:dyDescent="0.2">
      <c r="B418" s="51"/>
      <c r="F418" s="53"/>
      <c r="G418" s="53"/>
      <c r="H418" s="53"/>
      <c r="I418" s="53"/>
      <c r="J418" s="53"/>
      <c r="K418" s="53"/>
      <c r="L418" s="53"/>
    </row>
    <row r="419" spans="2:12" x14ac:dyDescent="0.2">
      <c r="B419" s="51"/>
      <c r="F419" s="53"/>
      <c r="G419" s="53"/>
      <c r="H419" s="53"/>
      <c r="I419" s="53"/>
      <c r="J419" s="53"/>
      <c r="K419" s="53"/>
      <c r="L419" s="53"/>
    </row>
    <row r="420" spans="2:12" x14ac:dyDescent="0.2">
      <c r="B420" s="51"/>
      <c r="F420" s="53"/>
      <c r="G420" s="53"/>
      <c r="H420" s="53"/>
      <c r="I420" s="53"/>
      <c r="J420" s="53"/>
      <c r="K420" s="53"/>
      <c r="L420" s="53"/>
    </row>
    <row r="421" spans="2:12" x14ac:dyDescent="0.2">
      <c r="B421" s="51"/>
      <c r="F421" s="53"/>
      <c r="G421" s="53"/>
      <c r="H421" s="53"/>
      <c r="I421" s="53"/>
      <c r="J421" s="53"/>
      <c r="K421" s="53"/>
      <c r="L421" s="53"/>
    </row>
    <row r="422" spans="2:12" x14ac:dyDescent="0.2">
      <c r="B422" s="51"/>
      <c r="F422" s="53"/>
      <c r="G422" s="53"/>
      <c r="H422" s="53"/>
      <c r="I422" s="53"/>
      <c r="J422" s="53"/>
      <c r="K422" s="53"/>
      <c r="L422" s="53"/>
    </row>
    <row r="423" spans="2:12" x14ac:dyDescent="0.2">
      <c r="B423" s="51"/>
      <c r="F423" s="53"/>
      <c r="G423" s="53"/>
      <c r="H423" s="53"/>
      <c r="I423" s="53"/>
      <c r="J423" s="53"/>
      <c r="K423" s="53"/>
      <c r="L423" s="53"/>
    </row>
    <row r="424" spans="2:12" x14ac:dyDescent="0.2">
      <c r="B424" s="51"/>
      <c r="F424" s="53"/>
      <c r="G424" s="53"/>
      <c r="H424" s="53"/>
      <c r="I424" s="53"/>
      <c r="J424" s="53"/>
      <c r="K424" s="53"/>
      <c r="L424" s="53"/>
    </row>
    <row r="425" spans="2:12" x14ac:dyDescent="0.2">
      <c r="B425" s="51"/>
      <c r="F425" s="53"/>
      <c r="G425" s="53"/>
      <c r="H425" s="53"/>
      <c r="I425" s="53"/>
      <c r="J425" s="53"/>
      <c r="K425" s="53"/>
      <c r="L425" s="53"/>
    </row>
    <row r="426" spans="2:12" x14ac:dyDescent="0.2">
      <c r="B426" s="51"/>
      <c r="F426" s="53"/>
      <c r="G426" s="53"/>
      <c r="H426" s="53"/>
      <c r="I426" s="53"/>
      <c r="J426" s="53"/>
      <c r="K426" s="53"/>
      <c r="L426" s="53"/>
    </row>
    <row r="427" spans="2:12" x14ac:dyDescent="0.2">
      <c r="B427" s="51"/>
      <c r="F427" s="53"/>
      <c r="G427" s="53"/>
      <c r="H427" s="53"/>
      <c r="I427" s="53"/>
      <c r="J427" s="53"/>
      <c r="K427" s="53"/>
      <c r="L427" s="53"/>
    </row>
    <row r="428" spans="2:12" x14ac:dyDescent="0.2">
      <c r="B428" s="51"/>
      <c r="F428" s="53"/>
      <c r="G428" s="53"/>
      <c r="H428" s="53"/>
      <c r="I428" s="53"/>
      <c r="J428" s="53"/>
      <c r="K428" s="53"/>
      <c r="L428" s="53"/>
    </row>
    <row r="429" spans="2:12" x14ac:dyDescent="0.2">
      <c r="B429" s="51"/>
      <c r="F429" s="53"/>
      <c r="G429" s="53"/>
      <c r="H429" s="53"/>
      <c r="I429" s="53"/>
      <c r="J429" s="53"/>
      <c r="K429" s="53"/>
      <c r="L429" s="53"/>
    </row>
    <row r="430" spans="2:12" x14ac:dyDescent="0.2">
      <c r="B430" s="51"/>
      <c r="F430" s="53"/>
      <c r="G430" s="53"/>
      <c r="H430" s="53"/>
      <c r="I430" s="53"/>
      <c r="J430" s="53"/>
      <c r="K430" s="53"/>
      <c r="L430" s="53"/>
    </row>
    <row r="431" spans="2:12" x14ac:dyDescent="0.2">
      <c r="B431" s="51"/>
      <c r="F431" s="53"/>
      <c r="G431" s="53"/>
      <c r="H431" s="53"/>
      <c r="I431" s="53"/>
      <c r="J431" s="53"/>
      <c r="K431" s="53"/>
      <c r="L431" s="53"/>
    </row>
    <row r="432" spans="2:12" x14ac:dyDescent="0.2">
      <c r="B432" s="51"/>
      <c r="F432" s="53"/>
      <c r="G432" s="53"/>
      <c r="H432" s="53"/>
      <c r="I432" s="53"/>
      <c r="J432" s="53"/>
      <c r="K432" s="53"/>
      <c r="L432" s="53"/>
    </row>
    <row r="433" spans="2:12" x14ac:dyDescent="0.2">
      <c r="B433" s="51"/>
      <c r="F433" s="53"/>
      <c r="G433" s="53"/>
      <c r="H433" s="53"/>
      <c r="I433" s="53"/>
      <c r="J433" s="53"/>
      <c r="K433" s="53"/>
      <c r="L433" s="53"/>
    </row>
    <row r="434" spans="2:12" x14ac:dyDescent="0.2">
      <c r="B434" s="51"/>
      <c r="F434" s="53"/>
      <c r="G434" s="53"/>
      <c r="H434" s="53"/>
      <c r="I434" s="53"/>
      <c r="J434" s="53"/>
      <c r="K434" s="53"/>
      <c r="L434" s="53"/>
    </row>
    <row r="435" spans="2:12" x14ac:dyDescent="0.2">
      <c r="B435" s="51"/>
      <c r="F435" s="53"/>
      <c r="G435" s="53"/>
      <c r="H435" s="53"/>
      <c r="I435" s="53"/>
      <c r="J435" s="53"/>
      <c r="K435" s="53"/>
      <c r="L435" s="53"/>
    </row>
    <row r="436" spans="2:12" x14ac:dyDescent="0.2">
      <c r="B436" s="51"/>
      <c r="F436" s="53"/>
      <c r="G436" s="53"/>
      <c r="H436" s="53"/>
      <c r="I436" s="53"/>
      <c r="J436" s="53"/>
      <c r="K436" s="53"/>
      <c r="L436" s="53"/>
    </row>
    <row r="437" spans="2:12" x14ac:dyDescent="0.2">
      <c r="B437" s="51"/>
      <c r="F437" s="53"/>
      <c r="G437" s="53"/>
      <c r="H437" s="53"/>
      <c r="I437" s="53"/>
      <c r="J437" s="53"/>
      <c r="K437" s="53"/>
      <c r="L437" s="53"/>
    </row>
    <row r="438" spans="2:12" x14ac:dyDescent="0.2">
      <c r="B438" s="51"/>
      <c r="F438" s="53"/>
      <c r="G438" s="53"/>
      <c r="H438" s="53"/>
      <c r="I438" s="53"/>
      <c r="J438" s="53"/>
      <c r="K438" s="53"/>
      <c r="L438" s="53"/>
    </row>
    <row r="439" spans="2:12" x14ac:dyDescent="0.2">
      <c r="B439" s="51"/>
      <c r="F439" s="53"/>
      <c r="G439" s="53"/>
      <c r="H439" s="53"/>
      <c r="I439" s="53"/>
      <c r="J439" s="53"/>
      <c r="K439" s="53"/>
      <c r="L439" s="53"/>
    </row>
    <row r="440" spans="2:12" x14ac:dyDescent="0.2">
      <c r="B440" s="51"/>
      <c r="F440" s="53"/>
      <c r="G440" s="53"/>
      <c r="H440" s="53"/>
      <c r="I440" s="53"/>
      <c r="J440" s="53"/>
      <c r="K440" s="53"/>
      <c r="L440" s="53"/>
    </row>
    <row r="441" spans="2:12" x14ac:dyDescent="0.2">
      <c r="B441" s="51"/>
      <c r="F441" s="53"/>
      <c r="G441" s="53"/>
      <c r="H441" s="53"/>
      <c r="I441" s="53"/>
      <c r="J441" s="53"/>
      <c r="K441" s="53"/>
      <c r="L441" s="53"/>
    </row>
    <row r="442" spans="2:12" x14ac:dyDescent="0.2">
      <c r="B442" s="51"/>
      <c r="F442" s="53"/>
      <c r="G442" s="53"/>
      <c r="H442" s="53"/>
      <c r="I442" s="53"/>
      <c r="J442" s="53"/>
      <c r="K442" s="53"/>
      <c r="L442" s="53"/>
    </row>
    <row r="443" spans="2:12" x14ac:dyDescent="0.2">
      <c r="B443" s="51"/>
      <c r="F443" s="53"/>
      <c r="G443" s="53"/>
      <c r="H443" s="53"/>
      <c r="I443" s="53"/>
      <c r="J443" s="53"/>
      <c r="K443" s="53"/>
      <c r="L443" s="53"/>
    </row>
    <row r="444" spans="2:12" x14ac:dyDescent="0.2">
      <c r="B444" s="51"/>
      <c r="F444" s="53"/>
      <c r="G444" s="53"/>
      <c r="H444" s="53"/>
      <c r="I444" s="53"/>
      <c r="J444" s="53"/>
      <c r="K444" s="53"/>
      <c r="L444" s="53"/>
    </row>
    <row r="445" spans="2:12" x14ac:dyDescent="0.2">
      <c r="B445" s="51"/>
      <c r="F445" s="53"/>
      <c r="G445" s="53"/>
      <c r="H445" s="53"/>
      <c r="I445" s="53"/>
      <c r="J445" s="53"/>
      <c r="K445" s="53"/>
      <c r="L445" s="53"/>
    </row>
    <row r="446" spans="2:12" x14ac:dyDescent="0.2">
      <c r="B446" s="51"/>
      <c r="F446" s="53"/>
      <c r="G446" s="53"/>
      <c r="H446" s="53"/>
      <c r="I446" s="53"/>
      <c r="J446" s="53"/>
      <c r="K446" s="53"/>
      <c r="L446" s="53"/>
    </row>
    <row r="447" spans="2:12" x14ac:dyDescent="0.2">
      <c r="B447" s="51"/>
      <c r="F447" s="53"/>
      <c r="G447" s="53"/>
      <c r="H447" s="53"/>
      <c r="I447" s="53"/>
      <c r="J447" s="53"/>
      <c r="K447" s="53"/>
      <c r="L447" s="53"/>
    </row>
    <row r="448" spans="2:12" x14ac:dyDescent="0.2">
      <c r="B448" s="51"/>
      <c r="F448" s="53"/>
      <c r="G448" s="53"/>
      <c r="H448" s="53"/>
      <c r="I448" s="53"/>
      <c r="J448" s="53"/>
      <c r="K448" s="53"/>
      <c r="L448" s="53"/>
    </row>
    <row r="449" spans="2:12" x14ac:dyDescent="0.2">
      <c r="B449" s="51"/>
      <c r="F449" s="53"/>
      <c r="G449" s="53"/>
      <c r="H449" s="53"/>
      <c r="I449" s="53"/>
      <c r="J449" s="53"/>
      <c r="K449" s="53"/>
      <c r="L449" s="53"/>
    </row>
    <row r="450" spans="2:12" x14ac:dyDescent="0.2">
      <c r="B450" s="51"/>
      <c r="F450" s="53"/>
      <c r="G450" s="53"/>
      <c r="H450" s="53"/>
      <c r="I450" s="53"/>
      <c r="J450" s="53"/>
      <c r="K450" s="53"/>
      <c r="L450" s="53"/>
    </row>
    <row r="451" spans="2:12" x14ac:dyDescent="0.2">
      <c r="B451" s="51"/>
      <c r="F451" s="53"/>
      <c r="G451" s="53"/>
      <c r="H451" s="53"/>
      <c r="I451" s="53"/>
      <c r="J451" s="53"/>
      <c r="K451" s="53"/>
      <c r="L451" s="53"/>
    </row>
    <row r="452" spans="2:12" x14ac:dyDescent="0.2">
      <c r="B452" s="51"/>
      <c r="F452" s="53"/>
      <c r="G452" s="53"/>
      <c r="H452" s="53"/>
      <c r="I452" s="53"/>
      <c r="J452" s="53"/>
      <c r="K452" s="53"/>
      <c r="L452" s="53"/>
    </row>
    <row r="453" spans="2:12" x14ac:dyDescent="0.2">
      <c r="B453" s="51"/>
      <c r="F453" s="53"/>
      <c r="G453" s="53"/>
      <c r="H453" s="53"/>
      <c r="I453" s="53"/>
      <c r="J453" s="53"/>
      <c r="K453" s="53"/>
      <c r="L453" s="53"/>
    </row>
    <row r="454" spans="2:12" x14ac:dyDescent="0.2">
      <c r="B454" s="51"/>
      <c r="F454" s="53"/>
      <c r="G454" s="53"/>
      <c r="H454" s="53"/>
      <c r="I454" s="53"/>
      <c r="J454" s="53"/>
      <c r="K454" s="53"/>
      <c r="L454" s="53"/>
    </row>
    <row r="455" spans="2:12" x14ac:dyDescent="0.2">
      <c r="B455" s="51"/>
      <c r="F455" s="53"/>
      <c r="G455" s="53"/>
      <c r="H455" s="53"/>
      <c r="I455" s="53"/>
      <c r="J455" s="53"/>
      <c r="K455" s="53"/>
      <c r="L455" s="53"/>
    </row>
    <row r="456" spans="2:12" x14ac:dyDescent="0.2">
      <c r="B456" s="51"/>
      <c r="F456" s="53"/>
      <c r="G456" s="53"/>
      <c r="H456" s="53"/>
      <c r="I456" s="53"/>
      <c r="J456" s="53"/>
      <c r="K456" s="53"/>
      <c r="L456" s="53"/>
    </row>
    <row r="457" spans="2:12" x14ac:dyDescent="0.2">
      <c r="B457" s="51"/>
      <c r="F457" s="53"/>
      <c r="G457" s="53"/>
      <c r="H457" s="53"/>
      <c r="I457" s="53"/>
      <c r="J457" s="53"/>
      <c r="K457" s="53"/>
      <c r="L457" s="53"/>
    </row>
    <row r="458" spans="2:12" x14ac:dyDescent="0.2">
      <c r="B458" s="51"/>
      <c r="F458" s="53"/>
      <c r="G458" s="53"/>
      <c r="H458" s="53"/>
      <c r="I458" s="53"/>
      <c r="J458" s="53"/>
      <c r="K458" s="53"/>
      <c r="L458" s="53"/>
    </row>
    <row r="459" spans="2:12" x14ac:dyDescent="0.2">
      <c r="B459" s="51"/>
      <c r="F459" s="53"/>
      <c r="G459" s="53"/>
      <c r="H459" s="53"/>
      <c r="I459" s="53"/>
      <c r="J459" s="53"/>
      <c r="K459" s="53"/>
      <c r="L459" s="53"/>
    </row>
    <row r="460" spans="2:12" x14ac:dyDescent="0.2">
      <c r="B460" s="51"/>
      <c r="F460" s="53"/>
      <c r="G460" s="53"/>
      <c r="H460" s="53"/>
      <c r="I460" s="53"/>
      <c r="J460" s="53"/>
      <c r="K460" s="53"/>
      <c r="L460" s="53"/>
    </row>
    <row r="461" spans="2:12" x14ac:dyDescent="0.2">
      <c r="B461" s="51"/>
      <c r="F461" s="53"/>
      <c r="G461" s="53"/>
      <c r="H461" s="53"/>
      <c r="I461" s="53"/>
      <c r="J461" s="53"/>
      <c r="K461" s="53"/>
      <c r="L461" s="53"/>
    </row>
    <row r="462" spans="2:12" x14ac:dyDescent="0.2">
      <c r="B462" s="51"/>
      <c r="F462" s="53"/>
      <c r="G462" s="53"/>
      <c r="H462" s="53"/>
      <c r="I462" s="53"/>
      <c r="J462" s="53"/>
      <c r="K462" s="53"/>
      <c r="L462" s="53"/>
    </row>
    <row r="463" spans="2:12" x14ac:dyDescent="0.2">
      <c r="B463" s="51"/>
      <c r="F463" s="53"/>
      <c r="G463" s="53"/>
      <c r="H463" s="53"/>
      <c r="I463" s="53"/>
      <c r="J463" s="53"/>
      <c r="K463" s="53"/>
      <c r="L463" s="53"/>
    </row>
    <row r="464" spans="2:12" x14ac:dyDescent="0.2">
      <c r="B464" s="51"/>
      <c r="F464" s="53"/>
      <c r="G464" s="53"/>
      <c r="H464" s="53"/>
      <c r="I464" s="53"/>
      <c r="J464" s="53"/>
      <c r="K464" s="53"/>
      <c r="L464" s="53"/>
    </row>
    <row r="465" spans="2:12" x14ac:dyDescent="0.2">
      <c r="B465" s="51"/>
      <c r="F465" s="53"/>
      <c r="G465" s="53"/>
      <c r="H465" s="53"/>
      <c r="I465" s="53"/>
      <c r="J465" s="53"/>
      <c r="K465" s="53"/>
      <c r="L465" s="53"/>
    </row>
    <row r="466" spans="2:12" x14ac:dyDescent="0.2">
      <c r="B466" s="51"/>
      <c r="F466" s="53"/>
      <c r="G466" s="53"/>
      <c r="H466" s="53"/>
      <c r="I466" s="53"/>
      <c r="J466" s="53"/>
      <c r="K466" s="53"/>
      <c r="L466" s="53"/>
    </row>
    <row r="467" spans="2:12" x14ac:dyDescent="0.2">
      <c r="B467" s="51"/>
      <c r="F467" s="53"/>
      <c r="G467" s="53"/>
      <c r="H467" s="53"/>
      <c r="I467" s="53"/>
      <c r="J467" s="53"/>
      <c r="K467" s="53"/>
      <c r="L467" s="53"/>
    </row>
    <row r="468" spans="2:12" x14ac:dyDescent="0.2">
      <c r="B468" s="51"/>
      <c r="F468" s="53"/>
      <c r="G468" s="53"/>
      <c r="H468" s="53"/>
      <c r="I468" s="53"/>
      <c r="J468" s="53"/>
      <c r="K468" s="53"/>
      <c r="L468" s="53"/>
    </row>
    <row r="469" spans="2:12" x14ac:dyDescent="0.2">
      <c r="B469" s="51"/>
      <c r="F469" s="53"/>
      <c r="G469" s="53"/>
      <c r="H469" s="53"/>
      <c r="I469" s="53"/>
      <c r="J469" s="53"/>
      <c r="K469" s="53"/>
      <c r="L469" s="53"/>
    </row>
    <row r="470" spans="2:12" x14ac:dyDescent="0.2">
      <c r="B470" s="51"/>
      <c r="F470" s="53"/>
      <c r="G470" s="53"/>
      <c r="H470" s="53"/>
      <c r="I470" s="53"/>
      <c r="J470" s="53"/>
      <c r="K470" s="53"/>
      <c r="L470" s="53"/>
    </row>
    <row r="471" spans="2:12" x14ac:dyDescent="0.2">
      <c r="B471" s="51"/>
      <c r="F471" s="53"/>
      <c r="G471" s="53"/>
      <c r="H471" s="53"/>
      <c r="I471" s="53"/>
      <c r="J471" s="53"/>
      <c r="K471" s="53"/>
      <c r="L471" s="53"/>
    </row>
    <row r="472" spans="2:12" x14ac:dyDescent="0.2">
      <c r="B472" s="51"/>
      <c r="F472" s="53"/>
      <c r="G472" s="53"/>
      <c r="H472" s="53"/>
      <c r="I472" s="53"/>
      <c r="J472" s="53"/>
      <c r="K472" s="53"/>
      <c r="L472" s="53"/>
    </row>
    <row r="473" spans="2:12" x14ac:dyDescent="0.2">
      <c r="B473" s="51"/>
      <c r="F473" s="53"/>
      <c r="G473" s="53"/>
      <c r="H473" s="53"/>
      <c r="I473" s="53"/>
      <c r="J473" s="53"/>
      <c r="K473" s="53"/>
      <c r="L473" s="53"/>
    </row>
    <row r="474" spans="2:12" x14ac:dyDescent="0.2">
      <c r="B474" s="51"/>
      <c r="F474" s="53"/>
      <c r="G474" s="53"/>
      <c r="H474" s="53"/>
      <c r="I474" s="53"/>
      <c r="J474" s="53"/>
      <c r="K474" s="53"/>
      <c r="L474" s="53"/>
    </row>
    <row r="475" spans="2:12" x14ac:dyDescent="0.2">
      <c r="B475" s="51"/>
      <c r="F475" s="53"/>
      <c r="G475" s="53"/>
      <c r="H475" s="53"/>
      <c r="I475" s="53"/>
      <c r="J475" s="53"/>
      <c r="K475" s="53"/>
      <c r="L475" s="53"/>
    </row>
    <row r="476" spans="2:12" x14ac:dyDescent="0.2">
      <c r="B476" s="51"/>
      <c r="F476" s="53"/>
      <c r="G476" s="53"/>
      <c r="H476" s="53"/>
      <c r="I476" s="53"/>
      <c r="J476" s="53"/>
      <c r="K476" s="53"/>
      <c r="L476" s="53"/>
    </row>
    <row r="477" spans="2:12" x14ac:dyDescent="0.2">
      <c r="B477" s="51"/>
      <c r="F477" s="53"/>
      <c r="G477" s="53"/>
      <c r="H477" s="53"/>
      <c r="I477" s="53"/>
      <c r="J477" s="53"/>
      <c r="K477" s="53"/>
      <c r="L477" s="53"/>
    </row>
    <row r="478" spans="2:12" x14ac:dyDescent="0.2">
      <c r="B478" s="51"/>
      <c r="F478" s="53"/>
      <c r="G478" s="53"/>
      <c r="H478" s="53"/>
      <c r="I478" s="53"/>
      <c r="J478" s="53"/>
      <c r="K478" s="53"/>
      <c r="L478" s="53"/>
    </row>
    <row r="479" spans="2:12" x14ac:dyDescent="0.2">
      <c r="B479" s="51"/>
      <c r="F479" s="53"/>
      <c r="G479" s="53"/>
      <c r="H479" s="53"/>
      <c r="I479" s="53"/>
      <c r="J479" s="53"/>
      <c r="K479" s="53"/>
      <c r="L479" s="53"/>
    </row>
    <row r="480" spans="2:12" x14ac:dyDescent="0.2">
      <c r="B480" s="51"/>
      <c r="F480" s="53"/>
      <c r="G480" s="53"/>
      <c r="H480" s="53"/>
      <c r="I480" s="53"/>
      <c r="J480" s="53"/>
      <c r="K480" s="53"/>
      <c r="L480" s="53"/>
    </row>
    <row r="481" spans="2:12" x14ac:dyDescent="0.2">
      <c r="B481" s="51"/>
      <c r="F481" s="53"/>
      <c r="G481" s="53"/>
      <c r="H481" s="53"/>
      <c r="I481" s="53"/>
      <c r="J481" s="53"/>
      <c r="K481" s="53"/>
      <c r="L481" s="53"/>
    </row>
    <row r="482" spans="2:12" x14ac:dyDescent="0.2">
      <c r="B482" s="51"/>
      <c r="F482" s="53"/>
      <c r="G482" s="53"/>
      <c r="H482" s="53"/>
      <c r="I482" s="53"/>
      <c r="J482" s="53"/>
      <c r="K482" s="53"/>
      <c r="L482" s="53"/>
    </row>
    <row r="483" spans="2:12" x14ac:dyDescent="0.2">
      <c r="B483" s="51"/>
      <c r="F483" s="53"/>
      <c r="G483" s="53"/>
      <c r="H483" s="53"/>
      <c r="I483" s="53"/>
      <c r="J483" s="53"/>
      <c r="K483" s="53"/>
      <c r="L483" s="53"/>
    </row>
    <row r="484" spans="2:12" x14ac:dyDescent="0.2">
      <c r="B484" s="51"/>
      <c r="F484" s="53"/>
      <c r="G484" s="53"/>
      <c r="H484" s="53"/>
      <c r="I484" s="53"/>
      <c r="J484" s="53"/>
      <c r="K484" s="53"/>
      <c r="L484" s="53"/>
    </row>
    <row r="485" spans="2:12" x14ac:dyDescent="0.2">
      <c r="B485" s="51"/>
      <c r="F485" s="53"/>
      <c r="G485" s="53"/>
      <c r="H485" s="53"/>
      <c r="I485" s="53"/>
      <c r="J485" s="53"/>
      <c r="K485" s="53"/>
      <c r="L485" s="53"/>
    </row>
    <row r="486" spans="2:12" x14ac:dyDescent="0.2">
      <c r="B486" s="51"/>
      <c r="F486" s="53"/>
      <c r="G486" s="53"/>
      <c r="H486" s="53"/>
      <c r="I486" s="53"/>
      <c r="J486" s="53"/>
      <c r="K486" s="53"/>
      <c r="L486" s="53"/>
    </row>
    <row r="487" spans="2:12" x14ac:dyDescent="0.2">
      <c r="B487" s="51"/>
      <c r="F487" s="53"/>
      <c r="G487" s="53"/>
      <c r="H487" s="53"/>
      <c r="I487" s="53"/>
      <c r="J487" s="53"/>
      <c r="K487" s="53"/>
      <c r="L487" s="53"/>
    </row>
    <row r="488" spans="2:12" x14ac:dyDescent="0.2">
      <c r="B488" s="51"/>
      <c r="F488" s="53"/>
      <c r="G488" s="53"/>
      <c r="H488" s="53"/>
      <c r="I488" s="53"/>
      <c r="J488" s="53"/>
      <c r="K488" s="53"/>
      <c r="L488" s="53"/>
    </row>
    <row r="489" spans="2:12" x14ac:dyDescent="0.2">
      <c r="B489" s="51"/>
      <c r="F489" s="53"/>
      <c r="G489" s="53"/>
      <c r="H489" s="53"/>
      <c r="I489" s="53"/>
      <c r="J489" s="53"/>
      <c r="K489" s="53"/>
      <c r="L489" s="53"/>
    </row>
    <row r="490" spans="2:12" x14ac:dyDescent="0.2">
      <c r="B490" s="51"/>
      <c r="F490" s="53"/>
      <c r="G490" s="53"/>
      <c r="H490" s="53"/>
      <c r="I490" s="53"/>
      <c r="J490" s="53"/>
      <c r="K490" s="53"/>
      <c r="L490" s="53"/>
    </row>
    <row r="491" spans="2:12" x14ac:dyDescent="0.2">
      <c r="B491" s="51"/>
      <c r="F491" s="53"/>
      <c r="G491" s="53"/>
      <c r="H491" s="53"/>
      <c r="I491" s="53"/>
      <c r="J491" s="53"/>
      <c r="K491" s="53"/>
      <c r="L491" s="53"/>
    </row>
    <row r="492" spans="2:12" x14ac:dyDescent="0.2">
      <c r="B492" s="51"/>
      <c r="F492" s="53"/>
      <c r="G492" s="53"/>
      <c r="H492" s="53"/>
      <c r="I492" s="53"/>
      <c r="J492" s="53"/>
      <c r="K492" s="53"/>
      <c r="L492" s="53"/>
    </row>
    <row r="493" spans="2:12" x14ac:dyDescent="0.2">
      <c r="B493" s="51"/>
      <c r="F493" s="53"/>
      <c r="G493" s="53"/>
      <c r="H493" s="53"/>
      <c r="I493" s="53"/>
      <c r="J493" s="53"/>
      <c r="K493" s="53"/>
      <c r="L493" s="53"/>
    </row>
    <row r="494" spans="2:12" x14ac:dyDescent="0.2">
      <c r="B494" s="51"/>
      <c r="F494" s="53"/>
      <c r="G494" s="53"/>
      <c r="H494" s="53"/>
      <c r="I494" s="53"/>
      <c r="J494" s="53"/>
      <c r="K494" s="53"/>
      <c r="L494" s="53"/>
    </row>
    <row r="495" spans="2:12" x14ac:dyDescent="0.2">
      <c r="B495" s="51"/>
      <c r="F495" s="53"/>
      <c r="G495" s="53"/>
      <c r="H495" s="53"/>
      <c r="I495" s="53"/>
      <c r="J495" s="53"/>
      <c r="K495" s="53"/>
      <c r="L495" s="53"/>
    </row>
    <row r="496" spans="2:12" x14ac:dyDescent="0.2">
      <c r="B496" s="51"/>
      <c r="F496" s="53"/>
      <c r="G496" s="53"/>
      <c r="H496" s="53"/>
      <c r="I496" s="53"/>
      <c r="J496" s="53"/>
      <c r="K496" s="53"/>
      <c r="L496" s="53"/>
    </row>
    <row r="497" spans="2:12" x14ac:dyDescent="0.2">
      <c r="B497" s="51"/>
      <c r="F497" s="53"/>
      <c r="G497" s="53"/>
      <c r="H497" s="53"/>
      <c r="I497" s="53"/>
      <c r="J497" s="53"/>
      <c r="K497" s="53"/>
      <c r="L497" s="53"/>
    </row>
    <row r="498" spans="2:12" x14ac:dyDescent="0.2">
      <c r="B498" s="51"/>
      <c r="F498" s="53"/>
      <c r="G498" s="53"/>
      <c r="H498" s="53"/>
      <c r="I498" s="53"/>
      <c r="J498" s="53"/>
      <c r="K498" s="53"/>
      <c r="L498" s="53"/>
    </row>
    <row r="499" spans="2:12" x14ac:dyDescent="0.2">
      <c r="B499" s="51"/>
      <c r="F499" s="53"/>
      <c r="G499" s="53"/>
      <c r="H499" s="53"/>
      <c r="I499" s="53"/>
      <c r="J499" s="53"/>
      <c r="K499" s="53"/>
      <c r="L499" s="53"/>
    </row>
    <row r="500" spans="2:12" x14ac:dyDescent="0.2">
      <c r="B500" s="51"/>
      <c r="F500" s="53"/>
      <c r="G500" s="53"/>
      <c r="H500" s="53"/>
      <c r="I500" s="53"/>
      <c r="J500" s="53"/>
      <c r="K500" s="53"/>
      <c r="L500" s="53"/>
    </row>
    <row r="501" spans="2:12" x14ac:dyDescent="0.2">
      <c r="B501" s="51"/>
      <c r="F501" s="53"/>
      <c r="G501" s="53"/>
      <c r="H501" s="53"/>
      <c r="I501" s="53"/>
      <c r="J501" s="53"/>
      <c r="K501" s="53"/>
      <c r="L501" s="53"/>
    </row>
    <row r="502" spans="2:12" x14ac:dyDescent="0.2">
      <c r="B502" s="51"/>
      <c r="F502" s="53"/>
      <c r="G502" s="53"/>
      <c r="H502" s="53"/>
      <c r="I502" s="53"/>
      <c r="J502" s="53"/>
      <c r="K502" s="53"/>
      <c r="L502" s="53"/>
    </row>
    <row r="503" spans="2:12" x14ac:dyDescent="0.2">
      <c r="B503" s="51"/>
      <c r="F503" s="53"/>
      <c r="G503" s="53"/>
      <c r="H503" s="53"/>
      <c r="I503" s="53"/>
      <c r="J503" s="53"/>
      <c r="K503" s="53"/>
      <c r="L503" s="53"/>
    </row>
    <row r="504" spans="2:12" x14ac:dyDescent="0.2">
      <c r="B504" s="51"/>
      <c r="F504" s="53"/>
      <c r="G504" s="53"/>
      <c r="H504" s="53"/>
      <c r="I504" s="53"/>
      <c r="J504" s="53"/>
      <c r="K504" s="53"/>
      <c r="L504" s="53"/>
    </row>
    <row r="505" spans="2:12" x14ac:dyDescent="0.2">
      <c r="B505" s="51"/>
      <c r="F505" s="53"/>
      <c r="G505" s="53"/>
      <c r="H505" s="53"/>
      <c r="I505" s="53"/>
      <c r="J505" s="53"/>
      <c r="K505" s="53"/>
      <c r="L505" s="53"/>
    </row>
    <row r="506" spans="2:12" x14ac:dyDescent="0.2">
      <c r="B506" s="51"/>
      <c r="F506" s="53"/>
      <c r="G506" s="53"/>
      <c r="H506" s="53"/>
      <c r="I506" s="53"/>
      <c r="J506" s="53"/>
      <c r="K506" s="53"/>
      <c r="L506" s="53"/>
    </row>
    <row r="507" spans="2:12" x14ac:dyDescent="0.2">
      <c r="B507" s="51"/>
      <c r="F507" s="53"/>
      <c r="G507" s="53"/>
      <c r="H507" s="53"/>
      <c r="I507" s="53"/>
      <c r="J507" s="53"/>
      <c r="K507" s="53"/>
      <c r="L507" s="53"/>
    </row>
    <row r="508" spans="2:12" x14ac:dyDescent="0.2">
      <c r="B508" s="51"/>
      <c r="F508" s="53"/>
      <c r="G508" s="53"/>
      <c r="H508" s="53"/>
      <c r="I508" s="53"/>
      <c r="J508" s="53"/>
      <c r="K508" s="53"/>
      <c r="L508" s="53"/>
    </row>
    <row r="509" spans="2:12" x14ac:dyDescent="0.2">
      <c r="B509" s="51"/>
      <c r="F509" s="53"/>
      <c r="G509" s="53"/>
      <c r="H509" s="53"/>
      <c r="I509" s="53"/>
      <c r="J509" s="53"/>
      <c r="K509" s="53"/>
      <c r="L509" s="53"/>
    </row>
    <row r="510" spans="2:12" x14ac:dyDescent="0.2">
      <c r="B510" s="51"/>
      <c r="F510" s="53"/>
      <c r="G510" s="53"/>
      <c r="H510" s="53"/>
      <c r="I510" s="53"/>
      <c r="J510" s="53"/>
      <c r="K510" s="53"/>
      <c r="L510" s="53"/>
    </row>
    <row r="511" spans="2:12" x14ac:dyDescent="0.2">
      <c r="B511" s="51"/>
      <c r="F511" s="53"/>
      <c r="G511" s="53"/>
      <c r="H511" s="53"/>
      <c r="I511" s="53"/>
      <c r="J511" s="53"/>
      <c r="K511" s="53"/>
      <c r="L511" s="53"/>
    </row>
    <row r="512" spans="2:12" x14ac:dyDescent="0.2">
      <c r="B512" s="51"/>
      <c r="F512" s="53"/>
      <c r="G512" s="53"/>
      <c r="H512" s="53"/>
      <c r="I512" s="53"/>
      <c r="J512" s="53"/>
      <c r="K512" s="53"/>
      <c r="L512" s="53"/>
    </row>
    <row r="513" spans="2:12" x14ac:dyDescent="0.2">
      <c r="B513" s="51"/>
      <c r="F513" s="53"/>
      <c r="G513" s="53"/>
      <c r="H513" s="53"/>
      <c r="I513" s="53"/>
      <c r="J513" s="53"/>
      <c r="K513" s="53"/>
      <c r="L513" s="53"/>
    </row>
    <row r="514" spans="2:12" x14ac:dyDescent="0.2">
      <c r="B514" s="51"/>
      <c r="F514" s="53"/>
      <c r="G514" s="53"/>
      <c r="H514" s="53"/>
      <c r="I514" s="53"/>
      <c r="J514" s="53"/>
      <c r="K514" s="53"/>
      <c r="L514" s="53"/>
    </row>
    <row r="515" spans="2:12" x14ac:dyDescent="0.2">
      <c r="B515" s="51"/>
      <c r="F515" s="53"/>
      <c r="G515" s="53"/>
      <c r="H515" s="53"/>
      <c r="I515" s="53"/>
      <c r="J515" s="53"/>
      <c r="K515" s="53"/>
      <c r="L515" s="53"/>
    </row>
    <row r="516" spans="2:12" x14ac:dyDescent="0.2">
      <c r="B516" s="51"/>
      <c r="F516" s="53"/>
      <c r="G516" s="53"/>
      <c r="H516" s="53"/>
      <c r="I516" s="53"/>
      <c r="J516" s="53"/>
      <c r="K516" s="53"/>
      <c r="L516" s="53"/>
    </row>
    <row r="517" spans="2:12" x14ac:dyDescent="0.2">
      <c r="B517" s="51"/>
      <c r="F517" s="53"/>
      <c r="G517" s="53"/>
      <c r="H517" s="53"/>
      <c r="I517" s="53"/>
      <c r="J517" s="53"/>
      <c r="K517" s="53"/>
      <c r="L517" s="53"/>
    </row>
    <row r="518" spans="2:12" x14ac:dyDescent="0.2">
      <c r="B518" s="51"/>
      <c r="F518" s="53"/>
      <c r="G518" s="53"/>
      <c r="H518" s="53"/>
      <c r="I518" s="53"/>
      <c r="J518" s="53"/>
      <c r="K518" s="53"/>
      <c r="L518" s="53"/>
    </row>
    <row r="519" spans="2:12" x14ac:dyDescent="0.2">
      <c r="B519" s="51"/>
      <c r="F519" s="53"/>
      <c r="G519" s="53"/>
      <c r="H519" s="53"/>
      <c r="I519" s="53"/>
      <c r="J519" s="53"/>
      <c r="K519" s="53"/>
      <c r="L519" s="53"/>
    </row>
    <row r="520" spans="2:12" x14ac:dyDescent="0.2">
      <c r="B520" s="51"/>
      <c r="F520" s="53"/>
      <c r="G520" s="53"/>
      <c r="H520" s="53"/>
      <c r="I520" s="53"/>
      <c r="J520" s="53"/>
      <c r="K520" s="53"/>
      <c r="L520" s="53"/>
    </row>
    <row r="521" spans="2:12" x14ac:dyDescent="0.2">
      <c r="B521" s="51"/>
      <c r="F521" s="53"/>
      <c r="G521" s="53"/>
      <c r="H521" s="53"/>
      <c r="I521" s="53"/>
      <c r="J521" s="53"/>
      <c r="K521" s="53"/>
      <c r="L521" s="53"/>
    </row>
    <row r="522" spans="2:12" x14ac:dyDescent="0.2">
      <c r="B522" s="51"/>
      <c r="F522" s="53"/>
      <c r="G522" s="53"/>
      <c r="H522" s="53"/>
      <c r="I522" s="53"/>
      <c r="J522" s="53"/>
      <c r="K522" s="53"/>
      <c r="L522" s="53"/>
    </row>
    <row r="523" spans="2:12" x14ac:dyDescent="0.2">
      <c r="B523" s="51"/>
      <c r="F523" s="53"/>
      <c r="G523" s="53"/>
      <c r="H523" s="53"/>
      <c r="I523" s="53"/>
      <c r="J523" s="53"/>
      <c r="K523" s="53"/>
      <c r="L523" s="53"/>
    </row>
    <row r="524" spans="2:12" x14ac:dyDescent="0.2">
      <c r="B524" s="51"/>
      <c r="F524" s="53"/>
      <c r="G524" s="53"/>
      <c r="H524" s="53"/>
      <c r="I524" s="53"/>
      <c r="J524" s="53"/>
      <c r="K524" s="53"/>
      <c r="L524" s="53"/>
    </row>
    <row r="525" spans="2:12" x14ac:dyDescent="0.2">
      <c r="B525" s="51"/>
      <c r="F525" s="53"/>
      <c r="G525" s="53"/>
      <c r="H525" s="53"/>
      <c r="I525" s="53"/>
      <c r="J525" s="53"/>
      <c r="K525" s="53"/>
      <c r="L525" s="53"/>
    </row>
    <row r="526" spans="2:12" x14ac:dyDescent="0.2">
      <c r="B526" s="51"/>
      <c r="F526" s="53"/>
      <c r="G526" s="53"/>
      <c r="H526" s="53"/>
      <c r="I526" s="53"/>
      <c r="J526" s="53"/>
      <c r="K526" s="53"/>
      <c r="L526" s="53"/>
    </row>
    <row r="527" spans="2:12" x14ac:dyDescent="0.2">
      <c r="B527" s="51"/>
      <c r="F527" s="53"/>
      <c r="G527" s="53"/>
      <c r="H527" s="53"/>
      <c r="I527" s="53"/>
      <c r="J527" s="53"/>
      <c r="K527" s="53"/>
      <c r="L527" s="53"/>
    </row>
    <row r="528" spans="2:12" x14ac:dyDescent="0.2">
      <c r="B528" s="51"/>
      <c r="F528" s="53"/>
      <c r="G528" s="53"/>
      <c r="H528" s="53"/>
      <c r="I528" s="53"/>
      <c r="J528" s="53"/>
      <c r="K528" s="53"/>
      <c r="L528" s="53"/>
    </row>
    <row r="529" spans="2:12" x14ac:dyDescent="0.2">
      <c r="B529" s="51"/>
      <c r="F529" s="53"/>
      <c r="G529" s="53"/>
      <c r="H529" s="53"/>
      <c r="I529" s="53"/>
      <c r="J529" s="53"/>
      <c r="K529" s="53"/>
      <c r="L529" s="53"/>
    </row>
    <row r="530" spans="2:12" x14ac:dyDescent="0.2">
      <c r="B530" s="51"/>
      <c r="F530" s="53"/>
      <c r="G530" s="53"/>
      <c r="H530" s="53"/>
      <c r="I530" s="53"/>
      <c r="J530" s="53"/>
      <c r="K530" s="53"/>
      <c r="L530" s="53"/>
    </row>
    <row r="531" spans="2:12" x14ac:dyDescent="0.2">
      <c r="B531" s="51"/>
      <c r="F531" s="53"/>
      <c r="G531" s="53"/>
      <c r="H531" s="53"/>
      <c r="I531" s="53"/>
      <c r="J531" s="53"/>
      <c r="K531" s="53"/>
      <c r="L531" s="53"/>
    </row>
    <row r="532" spans="2:12" x14ac:dyDescent="0.2">
      <c r="B532" s="51"/>
      <c r="F532" s="53"/>
      <c r="G532" s="53"/>
      <c r="H532" s="53"/>
      <c r="I532" s="53"/>
      <c r="J532" s="53"/>
      <c r="K532" s="53"/>
      <c r="L532" s="53"/>
    </row>
    <row r="533" spans="2:12" x14ac:dyDescent="0.2">
      <c r="B533" s="51"/>
      <c r="F533" s="53"/>
      <c r="G533" s="53"/>
      <c r="H533" s="53"/>
      <c r="I533" s="53"/>
      <c r="J533" s="53"/>
      <c r="K533" s="53"/>
      <c r="L533" s="53"/>
    </row>
    <row r="534" spans="2:12" x14ac:dyDescent="0.2">
      <c r="B534" s="51"/>
      <c r="F534" s="53"/>
      <c r="G534" s="53"/>
      <c r="H534" s="53"/>
      <c r="I534" s="53"/>
      <c r="J534" s="53"/>
      <c r="K534" s="53"/>
      <c r="L534" s="53"/>
    </row>
    <row r="535" spans="2:12" x14ac:dyDescent="0.2">
      <c r="B535" s="51"/>
      <c r="F535" s="53"/>
      <c r="G535" s="53"/>
      <c r="H535" s="53"/>
      <c r="I535" s="53"/>
      <c r="J535" s="53"/>
      <c r="K535" s="53"/>
      <c r="L535" s="53"/>
    </row>
    <row r="536" spans="2:12" x14ac:dyDescent="0.2">
      <c r="B536" s="51"/>
      <c r="F536" s="53"/>
      <c r="G536" s="53"/>
      <c r="H536" s="53"/>
      <c r="I536" s="53"/>
      <c r="J536" s="53"/>
      <c r="K536" s="53"/>
      <c r="L536" s="53"/>
    </row>
    <row r="537" spans="2:12" x14ac:dyDescent="0.2">
      <c r="B537" s="51"/>
      <c r="F537" s="53"/>
      <c r="G537" s="53"/>
      <c r="H537" s="53"/>
      <c r="I537" s="53"/>
      <c r="J537" s="53"/>
      <c r="K537" s="53"/>
      <c r="L537" s="53"/>
    </row>
    <row r="538" spans="2:12" x14ac:dyDescent="0.2">
      <c r="B538" s="51"/>
      <c r="F538" s="53"/>
      <c r="G538" s="53"/>
      <c r="H538" s="53"/>
      <c r="I538" s="53"/>
      <c r="J538" s="53"/>
      <c r="K538" s="53"/>
      <c r="L538" s="53"/>
    </row>
    <row r="539" spans="2:12" x14ac:dyDescent="0.2">
      <c r="B539" s="51"/>
      <c r="F539" s="53"/>
      <c r="G539" s="53"/>
      <c r="H539" s="53"/>
      <c r="I539" s="53"/>
      <c r="J539" s="53"/>
      <c r="K539" s="53"/>
      <c r="L539" s="53"/>
    </row>
    <row r="540" spans="2:12" x14ac:dyDescent="0.2">
      <c r="B540" s="51"/>
      <c r="F540" s="53"/>
      <c r="G540" s="53"/>
      <c r="H540" s="53"/>
      <c r="I540" s="53"/>
      <c r="J540" s="53"/>
      <c r="K540" s="53"/>
      <c r="L540" s="53"/>
    </row>
    <row r="541" spans="2:12" x14ac:dyDescent="0.2">
      <c r="B541" s="51"/>
      <c r="F541" s="53"/>
      <c r="G541" s="53"/>
      <c r="H541" s="53"/>
      <c r="I541" s="53"/>
      <c r="J541" s="53"/>
      <c r="K541" s="53"/>
      <c r="L541" s="53"/>
    </row>
    <row r="542" spans="2:12" x14ac:dyDescent="0.2">
      <c r="B542" s="51"/>
      <c r="F542" s="53"/>
      <c r="G542" s="53"/>
      <c r="H542" s="53"/>
      <c r="I542" s="53"/>
      <c r="J542" s="53"/>
      <c r="K542" s="53"/>
      <c r="L542" s="53"/>
    </row>
    <row r="543" spans="2:12" x14ac:dyDescent="0.2">
      <c r="B543" s="51"/>
      <c r="F543" s="53"/>
      <c r="G543" s="53"/>
      <c r="H543" s="53"/>
      <c r="I543" s="53"/>
      <c r="J543" s="53"/>
      <c r="K543" s="53"/>
      <c r="L543" s="53"/>
    </row>
    <row r="544" spans="2:12" x14ac:dyDescent="0.2">
      <c r="B544" s="51"/>
      <c r="F544" s="53"/>
      <c r="G544" s="53"/>
      <c r="H544" s="53"/>
      <c r="I544" s="53"/>
      <c r="J544" s="53"/>
      <c r="K544" s="53"/>
      <c r="L544" s="53"/>
    </row>
    <row r="545" spans="2:12" x14ac:dyDescent="0.2">
      <c r="B545" s="51"/>
      <c r="F545" s="53"/>
      <c r="G545" s="53"/>
      <c r="H545" s="53"/>
      <c r="I545" s="53"/>
      <c r="J545" s="53"/>
      <c r="K545" s="53"/>
      <c r="L545" s="53"/>
    </row>
    <row r="546" spans="2:12" x14ac:dyDescent="0.2">
      <c r="B546" s="51"/>
      <c r="F546" s="53"/>
      <c r="G546" s="53"/>
      <c r="H546" s="53"/>
      <c r="I546" s="53"/>
      <c r="J546" s="53"/>
      <c r="K546" s="53"/>
      <c r="L546" s="53"/>
    </row>
    <row r="547" spans="2:12" x14ac:dyDescent="0.2">
      <c r="B547" s="51"/>
      <c r="F547" s="53"/>
      <c r="G547" s="53"/>
      <c r="H547" s="53"/>
      <c r="I547" s="53"/>
      <c r="J547" s="53"/>
      <c r="K547" s="53"/>
      <c r="L547" s="53"/>
    </row>
    <row r="548" spans="2:12" x14ac:dyDescent="0.2">
      <c r="B548" s="51"/>
      <c r="F548" s="53"/>
      <c r="G548" s="53"/>
      <c r="H548" s="53"/>
      <c r="I548" s="53"/>
      <c r="J548" s="53"/>
      <c r="K548" s="53"/>
      <c r="L548" s="53"/>
    </row>
    <row r="549" spans="2:12" x14ac:dyDescent="0.2">
      <c r="B549" s="51"/>
      <c r="F549" s="53"/>
      <c r="G549" s="53"/>
      <c r="H549" s="53"/>
      <c r="I549" s="53"/>
      <c r="J549" s="53"/>
      <c r="K549" s="53"/>
      <c r="L549" s="53"/>
    </row>
    <row r="550" spans="2:12" x14ac:dyDescent="0.2">
      <c r="B550" s="51"/>
      <c r="F550" s="53"/>
      <c r="G550" s="53"/>
      <c r="H550" s="53"/>
      <c r="I550" s="53"/>
      <c r="J550" s="53"/>
      <c r="K550" s="53"/>
      <c r="L550" s="53"/>
    </row>
    <row r="551" spans="2:12" x14ac:dyDescent="0.2">
      <c r="B551" s="51"/>
      <c r="F551" s="53"/>
      <c r="G551" s="53"/>
      <c r="H551" s="53"/>
      <c r="I551" s="53"/>
      <c r="J551" s="53"/>
      <c r="K551" s="53"/>
      <c r="L551" s="53"/>
    </row>
    <row r="552" spans="2:12" x14ac:dyDescent="0.2">
      <c r="B552" s="51"/>
      <c r="F552" s="53"/>
      <c r="G552" s="53"/>
      <c r="H552" s="53"/>
      <c r="I552" s="53"/>
      <c r="J552" s="53"/>
      <c r="K552" s="53"/>
      <c r="L552" s="53"/>
    </row>
    <row r="553" spans="2:12" x14ac:dyDescent="0.2">
      <c r="B553" s="51"/>
      <c r="F553" s="53"/>
      <c r="G553" s="53"/>
      <c r="H553" s="53"/>
      <c r="I553" s="53"/>
      <c r="J553" s="53"/>
      <c r="K553" s="53"/>
      <c r="L553" s="53"/>
    </row>
    <row r="554" spans="2:12" x14ac:dyDescent="0.2">
      <c r="B554" s="51"/>
      <c r="F554" s="53"/>
      <c r="G554" s="53"/>
      <c r="H554" s="53"/>
      <c r="I554" s="53"/>
      <c r="J554" s="53"/>
      <c r="K554" s="53"/>
      <c r="L554" s="53"/>
    </row>
    <row r="555" spans="2:12" x14ac:dyDescent="0.2">
      <c r="B555" s="51"/>
      <c r="F555" s="53"/>
      <c r="G555" s="53"/>
      <c r="H555" s="53"/>
      <c r="I555" s="53"/>
      <c r="J555" s="53"/>
      <c r="K555" s="53"/>
      <c r="L555" s="53"/>
    </row>
    <row r="556" spans="2:12" x14ac:dyDescent="0.2">
      <c r="B556" s="51"/>
      <c r="F556" s="53"/>
      <c r="G556" s="53"/>
      <c r="H556" s="53"/>
      <c r="I556" s="53"/>
      <c r="J556" s="53"/>
      <c r="K556" s="53"/>
      <c r="L556" s="53"/>
    </row>
    <row r="557" spans="2:12" x14ac:dyDescent="0.2">
      <c r="B557" s="51"/>
      <c r="F557" s="53"/>
      <c r="G557" s="53"/>
      <c r="H557" s="53"/>
      <c r="I557" s="53"/>
      <c r="J557" s="53"/>
      <c r="K557" s="53"/>
      <c r="L557" s="53"/>
    </row>
    <row r="558" spans="2:12" x14ac:dyDescent="0.2">
      <c r="B558" s="51"/>
      <c r="F558" s="53"/>
      <c r="G558" s="53"/>
      <c r="H558" s="53"/>
      <c r="I558" s="53"/>
      <c r="J558" s="53"/>
      <c r="K558" s="53"/>
      <c r="L558" s="53"/>
    </row>
    <row r="559" spans="2:12" x14ac:dyDescent="0.2">
      <c r="B559" s="51"/>
      <c r="F559" s="53"/>
      <c r="G559" s="53"/>
      <c r="H559" s="53"/>
      <c r="I559" s="53"/>
      <c r="J559" s="53"/>
      <c r="K559" s="53"/>
      <c r="L559" s="53"/>
    </row>
    <row r="560" spans="2:12" x14ac:dyDescent="0.2">
      <c r="B560" s="51"/>
      <c r="F560" s="53"/>
      <c r="G560" s="53"/>
      <c r="H560" s="53"/>
      <c r="I560" s="53"/>
      <c r="J560" s="53"/>
      <c r="K560" s="53"/>
      <c r="L560" s="53"/>
    </row>
    <row r="561" spans="2:12" x14ac:dyDescent="0.2">
      <c r="B561" s="51"/>
      <c r="F561" s="53"/>
      <c r="G561" s="53"/>
      <c r="H561" s="53"/>
      <c r="I561" s="53"/>
      <c r="J561" s="53"/>
      <c r="K561" s="53"/>
      <c r="L561" s="53"/>
    </row>
    <row r="562" spans="2:12" x14ac:dyDescent="0.2">
      <c r="B562" s="51"/>
      <c r="F562" s="53"/>
      <c r="G562" s="53"/>
      <c r="H562" s="53"/>
      <c r="I562" s="53"/>
      <c r="J562" s="53"/>
      <c r="K562" s="53"/>
      <c r="L562" s="53"/>
    </row>
    <row r="563" spans="2:12" x14ac:dyDescent="0.2">
      <c r="B563" s="51"/>
      <c r="F563" s="53"/>
      <c r="G563" s="53"/>
      <c r="H563" s="53"/>
      <c r="I563" s="53"/>
      <c r="J563" s="53"/>
      <c r="K563" s="53"/>
      <c r="L563" s="53"/>
    </row>
    <row r="564" spans="2:12" x14ac:dyDescent="0.2">
      <c r="B564" s="51"/>
      <c r="F564" s="53"/>
      <c r="G564" s="53"/>
      <c r="H564" s="53"/>
      <c r="I564" s="53"/>
      <c r="J564" s="53"/>
      <c r="K564" s="53"/>
      <c r="L564" s="53"/>
    </row>
    <row r="565" spans="2:12" x14ac:dyDescent="0.2">
      <c r="B565" s="51"/>
      <c r="F565" s="53"/>
      <c r="G565" s="53"/>
      <c r="H565" s="53"/>
      <c r="I565" s="53"/>
      <c r="J565" s="53"/>
      <c r="K565" s="53"/>
      <c r="L565" s="53"/>
    </row>
    <row r="566" spans="2:12" x14ac:dyDescent="0.2">
      <c r="B566" s="51"/>
      <c r="F566" s="53"/>
      <c r="G566" s="53"/>
      <c r="H566" s="53"/>
      <c r="I566" s="53"/>
      <c r="J566" s="53"/>
      <c r="K566" s="53"/>
      <c r="L566" s="53"/>
    </row>
    <row r="567" spans="2:12" x14ac:dyDescent="0.2">
      <c r="B567" s="51"/>
      <c r="F567" s="53"/>
      <c r="G567" s="53"/>
      <c r="H567" s="53"/>
      <c r="I567" s="53"/>
      <c r="J567" s="53"/>
      <c r="K567" s="53"/>
      <c r="L567" s="53"/>
    </row>
    <row r="568" spans="2:12" x14ac:dyDescent="0.2">
      <c r="B568" s="51"/>
      <c r="F568" s="53"/>
      <c r="G568" s="53"/>
      <c r="H568" s="53"/>
      <c r="I568" s="53"/>
      <c r="J568" s="53"/>
      <c r="K568" s="53"/>
      <c r="L568" s="53"/>
    </row>
    <row r="569" spans="2:12" x14ac:dyDescent="0.2">
      <c r="B569" s="51"/>
      <c r="F569" s="53"/>
      <c r="G569" s="53"/>
      <c r="H569" s="53"/>
      <c r="I569" s="53"/>
      <c r="J569" s="53"/>
      <c r="K569" s="53"/>
      <c r="L569" s="53"/>
    </row>
    <row r="570" spans="2:12" x14ac:dyDescent="0.2">
      <c r="B570" s="51"/>
      <c r="F570" s="53"/>
      <c r="G570" s="53"/>
      <c r="H570" s="53"/>
      <c r="I570" s="53"/>
      <c r="J570" s="53"/>
      <c r="K570" s="53"/>
      <c r="L570" s="53"/>
    </row>
    <row r="571" spans="2:12" x14ac:dyDescent="0.2">
      <c r="B571" s="51"/>
      <c r="F571" s="53"/>
      <c r="G571" s="53"/>
      <c r="H571" s="53"/>
      <c r="I571" s="53"/>
      <c r="J571" s="53"/>
      <c r="K571" s="53"/>
      <c r="L571" s="53"/>
    </row>
    <row r="572" spans="2:12" x14ac:dyDescent="0.2">
      <c r="B572" s="51"/>
      <c r="F572" s="53"/>
      <c r="G572" s="53"/>
      <c r="H572" s="53"/>
      <c r="I572" s="53"/>
      <c r="J572" s="53"/>
      <c r="K572" s="53"/>
      <c r="L572" s="53"/>
    </row>
    <row r="573" spans="2:12" x14ac:dyDescent="0.2">
      <c r="B573" s="51"/>
      <c r="F573" s="53"/>
      <c r="G573" s="53"/>
      <c r="H573" s="53"/>
      <c r="I573" s="53"/>
      <c r="J573" s="53"/>
      <c r="K573" s="53"/>
      <c r="L573" s="53"/>
    </row>
    <row r="574" spans="2:12" x14ac:dyDescent="0.2">
      <c r="B574" s="51"/>
      <c r="F574" s="53"/>
      <c r="G574" s="53"/>
      <c r="H574" s="53"/>
      <c r="I574" s="53"/>
      <c r="J574" s="53"/>
      <c r="K574" s="53"/>
      <c r="L574" s="53"/>
    </row>
    <row r="575" spans="2:12" x14ac:dyDescent="0.2">
      <c r="B575" s="51"/>
      <c r="F575" s="53"/>
      <c r="G575" s="53"/>
      <c r="H575" s="53"/>
      <c r="I575" s="53"/>
      <c r="J575" s="53"/>
      <c r="K575" s="53"/>
      <c r="L575" s="53"/>
    </row>
    <row r="576" spans="2:12" x14ac:dyDescent="0.2">
      <c r="B576" s="51"/>
      <c r="F576" s="53"/>
      <c r="G576" s="53"/>
      <c r="H576" s="53"/>
      <c r="I576" s="53"/>
      <c r="J576" s="53"/>
      <c r="K576" s="53"/>
      <c r="L576" s="53"/>
    </row>
    <row r="577" spans="2:12" x14ac:dyDescent="0.2">
      <c r="B577" s="51"/>
      <c r="F577" s="53"/>
      <c r="G577" s="53"/>
      <c r="H577" s="53"/>
      <c r="I577" s="53"/>
      <c r="J577" s="53"/>
      <c r="K577" s="53"/>
      <c r="L577" s="53"/>
    </row>
    <row r="578" spans="2:12" x14ac:dyDescent="0.2">
      <c r="B578" s="51"/>
      <c r="F578" s="53"/>
      <c r="G578" s="53"/>
      <c r="H578" s="53"/>
      <c r="I578" s="53"/>
      <c r="J578" s="53"/>
      <c r="K578" s="53"/>
      <c r="L578" s="53"/>
    </row>
    <row r="579" spans="2:12" x14ac:dyDescent="0.2">
      <c r="B579" s="51"/>
      <c r="F579" s="53"/>
      <c r="G579" s="53"/>
      <c r="H579" s="53"/>
      <c r="I579" s="53"/>
      <c r="J579" s="53"/>
      <c r="K579" s="53"/>
      <c r="L579" s="53"/>
    </row>
    <row r="580" spans="2:12" x14ac:dyDescent="0.2">
      <c r="B580" s="51"/>
      <c r="F580" s="53"/>
      <c r="G580" s="53"/>
      <c r="H580" s="53"/>
      <c r="I580" s="53"/>
      <c r="J580" s="53"/>
      <c r="K580" s="53"/>
      <c r="L580" s="53"/>
    </row>
    <row r="581" spans="2:12" x14ac:dyDescent="0.2">
      <c r="B581" s="51"/>
      <c r="F581" s="53"/>
      <c r="G581" s="53"/>
      <c r="H581" s="53"/>
      <c r="I581" s="53"/>
      <c r="J581" s="53"/>
      <c r="K581" s="53"/>
      <c r="L581" s="53"/>
    </row>
    <row r="582" spans="2:12" x14ac:dyDescent="0.2">
      <c r="B582" s="51"/>
      <c r="F582" s="53"/>
      <c r="G582" s="53"/>
      <c r="H582" s="53"/>
      <c r="I582" s="53"/>
      <c r="J582" s="53"/>
      <c r="K582" s="53"/>
      <c r="L582" s="53"/>
    </row>
    <row r="583" spans="2:12" x14ac:dyDescent="0.2">
      <c r="B583" s="51"/>
      <c r="F583" s="53"/>
      <c r="G583" s="53"/>
      <c r="H583" s="53"/>
      <c r="I583" s="53"/>
      <c r="J583" s="53"/>
      <c r="K583" s="53"/>
      <c r="L583" s="53"/>
    </row>
    <row r="584" spans="2:12" x14ac:dyDescent="0.2">
      <c r="B584" s="51"/>
      <c r="F584" s="53"/>
      <c r="G584" s="53"/>
      <c r="H584" s="53"/>
      <c r="I584" s="53"/>
      <c r="J584" s="53"/>
      <c r="K584" s="53"/>
      <c r="L584" s="53"/>
    </row>
    <row r="585" spans="2:12" x14ac:dyDescent="0.2">
      <c r="B585" s="51"/>
      <c r="F585" s="53"/>
      <c r="G585" s="53"/>
      <c r="H585" s="53"/>
      <c r="I585" s="53"/>
      <c r="J585" s="53"/>
      <c r="K585" s="53"/>
      <c r="L585" s="53"/>
    </row>
    <row r="586" spans="2:12" x14ac:dyDescent="0.2">
      <c r="B586" s="51"/>
      <c r="F586" s="53"/>
      <c r="G586" s="53"/>
      <c r="H586" s="53"/>
      <c r="I586" s="53"/>
      <c r="J586" s="53"/>
      <c r="K586" s="53"/>
      <c r="L586" s="53"/>
    </row>
    <row r="587" spans="2:12" x14ac:dyDescent="0.2">
      <c r="B587" s="51"/>
      <c r="F587" s="53"/>
      <c r="G587" s="53"/>
      <c r="H587" s="53"/>
      <c r="I587" s="53"/>
      <c r="J587" s="53"/>
      <c r="K587" s="53"/>
      <c r="L587" s="53"/>
    </row>
    <row r="588" spans="2:12" x14ac:dyDescent="0.2">
      <c r="B588" s="51"/>
      <c r="F588" s="53"/>
      <c r="G588" s="53"/>
      <c r="H588" s="53"/>
      <c r="I588" s="53"/>
      <c r="J588" s="53"/>
      <c r="K588" s="53"/>
      <c r="L588" s="53"/>
    </row>
    <row r="589" spans="2:12" x14ac:dyDescent="0.2">
      <c r="B589" s="51"/>
      <c r="F589" s="53"/>
      <c r="G589" s="53"/>
      <c r="H589" s="53"/>
      <c r="I589" s="53"/>
      <c r="J589" s="53"/>
      <c r="K589" s="53"/>
      <c r="L589" s="53"/>
    </row>
    <row r="590" spans="2:12" x14ac:dyDescent="0.2">
      <c r="B590" s="51"/>
      <c r="F590" s="53"/>
      <c r="G590" s="53"/>
      <c r="H590" s="53"/>
      <c r="I590" s="53"/>
      <c r="J590" s="53"/>
      <c r="K590" s="53"/>
      <c r="L590" s="53"/>
    </row>
    <row r="591" spans="2:12" x14ac:dyDescent="0.2">
      <c r="B591" s="51"/>
      <c r="F591" s="53"/>
      <c r="G591" s="53"/>
      <c r="H591" s="53"/>
      <c r="I591" s="53"/>
      <c r="J591" s="53"/>
      <c r="K591" s="53"/>
      <c r="L591" s="53"/>
    </row>
    <row r="592" spans="2:12" x14ac:dyDescent="0.2">
      <c r="B592" s="51"/>
      <c r="F592" s="53"/>
      <c r="G592" s="53"/>
      <c r="H592" s="53"/>
      <c r="I592" s="53"/>
      <c r="J592" s="53"/>
      <c r="K592" s="53"/>
      <c r="L592" s="53"/>
    </row>
    <row r="593" spans="2:12" x14ac:dyDescent="0.2">
      <c r="B593" s="51"/>
      <c r="F593" s="53"/>
      <c r="G593" s="53"/>
      <c r="H593" s="53"/>
      <c r="I593" s="53"/>
      <c r="J593" s="53"/>
      <c r="K593" s="53"/>
      <c r="L593" s="53"/>
    </row>
    <row r="594" spans="2:12" x14ac:dyDescent="0.2">
      <c r="B594" s="51"/>
      <c r="F594" s="53"/>
      <c r="G594" s="53"/>
      <c r="H594" s="53"/>
      <c r="I594" s="53"/>
      <c r="J594" s="53"/>
      <c r="K594" s="53"/>
      <c r="L594" s="53"/>
    </row>
    <row r="595" spans="2:12" x14ac:dyDescent="0.2">
      <c r="B595" s="51"/>
      <c r="F595" s="53"/>
      <c r="G595" s="53"/>
      <c r="H595" s="53"/>
      <c r="I595" s="53"/>
      <c r="J595" s="53"/>
      <c r="K595" s="53"/>
      <c r="L595" s="53"/>
    </row>
    <row r="596" spans="2:12" x14ac:dyDescent="0.2">
      <c r="B596" s="51"/>
      <c r="F596" s="53"/>
      <c r="G596" s="53"/>
      <c r="H596" s="53"/>
      <c r="I596" s="53"/>
      <c r="J596" s="53"/>
      <c r="K596" s="53"/>
      <c r="L596" s="53"/>
    </row>
    <row r="597" spans="2:12" x14ac:dyDescent="0.2">
      <c r="B597" s="51"/>
      <c r="F597" s="53"/>
      <c r="G597" s="53"/>
      <c r="H597" s="53"/>
      <c r="I597" s="53"/>
      <c r="J597" s="53"/>
      <c r="K597" s="53"/>
      <c r="L597" s="53"/>
    </row>
    <row r="598" spans="2:12" x14ac:dyDescent="0.2">
      <c r="B598" s="51"/>
      <c r="F598" s="53"/>
      <c r="G598" s="53"/>
      <c r="H598" s="53"/>
      <c r="I598" s="53"/>
      <c r="J598" s="53"/>
      <c r="K598" s="53"/>
      <c r="L598" s="53"/>
    </row>
    <row r="599" spans="2:12" x14ac:dyDescent="0.2">
      <c r="B599" s="51"/>
      <c r="F599" s="53"/>
      <c r="G599" s="53"/>
      <c r="H599" s="53"/>
      <c r="I599" s="53"/>
      <c r="J599" s="53"/>
      <c r="K599" s="53"/>
      <c r="L599" s="53"/>
    </row>
    <row r="600" spans="2:12" x14ac:dyDescent="0.2">
      <c r="B600" s="51"/>
      <c r="F600" s="53"/>
      <c r="G600" s="53"/>
      <c r="H600" s="53"/>
      <c r="I600" s="53"/>
      <c r="J600" s="53"/>
      <c r="K600" s="53"/>
      <c r="L600" s="53"/>
    </row>
    <row r="601" spans="2:12" x14ac:dyDescent="0.2">
      <c r="B601" s="51"/>
      <c r="F601" s="53"/>
      <c r="G601" s="53"/>
      <c r="H601" s="53"/>
      <c r="I601" s="53"/>
      <c r="J601" s="53"/>
      <c r="K601" s="53"/>
      <c r="L601" s="53"/>
    </row>
    <row r="602" spans="2:12" x14ac:dyDescent="0.2">
      <c r="B602" s="51"/>
      <c r="F602" s="53"/>
      <c r="G602" s="53"/>
      <c r="H602" s="53"/>
      <c r="I602" s="53"/>
      <c r="J602" s="53"/>
      <c r="K602" s="53"/>
      <c r="L602" s="53"/>
    </row>
    <row r="603" spans="2:12" x14ac:dyDescent="0.2">
      <c r="B603" s="51"/>
      <c r="F603" s="53"/>
      <c r="G603" s="53"/>
      <c r="H603" s="53"/>
      <c r="I603" s="53"/>
      <c r="J603" s="53"/>
      <c r="K603" s="53"/>
      <c r="L603" s="53"/>
    </row>
    <row r="604" spans="2:12" x14ac:dyDescent="0.2">
      <c r="B604" s="51"/>
      <c r="F604" s="53"/>
      <c r="G604" s="53"/>
      <c r="H604" s="53"/>
      <c r="I604" s="53"/>
      <c r="J604" s="53"/>
      <c r="K604" s="53"/>
      <c r="L604" s="53"/>
    </row>
    <row r="605" spans="2:12" x14ac:dyDescent="0.2">
      <c r="B605" s="51"/>
      <c r="F605" s="53"/>
      <c r="G605" s="53"/>
      <c r="H605" s="53"/>
      <c r="I605" s="53"/>
      <c r="J605" s="53"/>
      <c r="K605" s="53"/>
      <c r="L605" s="53"/>
    </row>
    <row r="606" spans="2:12" x14ac:dyDescent="0.2">
      <c r="B606" s="51"/>
      <c r="F606" s="53"/>
      <c r="G606" s="53"/>
      <c r="H606" s="53"/>
      <c r="I606" s="53"/>
      <c r="J606" s="53"/>
      <c r="K606" s="53"/>
      <c r="L606" s="53"/>
    </row>
    <row r="607" spans="2:12" x14ac:dyDescent="0.2">
      <c r="B607" s="51"/>
      <c r="F607" s="53"/>
      <c r="G607" s="53"/>
      <c r="H607" s="53"/>
      <c r="I607" s="53"/>
      <c r="J607" s="53"/>
      <c r="K607" s="53"/>
      <c r="L607" s="53"/>
    </row>
    <row r="608" spans="2:12" x14ac:dyDescent="0.2">
      <c r="B608" s="51"/>
      <c r="F608" s="53"/>
      <c r="G608" s="53"/>
      <c r="H608" s="53"/>
      <c r="I608" s="53"/>
      <c r="J608" s="53"/>
      <c r="K608" s="53"/>
      <c r="L608" s="53"/>
    </row>
    <row r="609" spans="2:12" x14ac:dyDescent="0.2">
      <c r="B609" s="51"/>
      <c r="F609" s="53"/>
      <c r="G609" s="53"/>
      <c r="H609" s="53"/>
      <c r="I609" s="53"/>
      <c r="J609" s="53"/>
      <c r="K609" s="53"/>
      <c r="L609" s="53"/>
    </row>
    <row r="610" spans="2:12" x14ac:dyDescent="0.2">
      <c r="B610" s="51"/>
      <c r="F610" s="53"/>
      <c r="G610" s="53"/>
      <c r="H610" s="53"/>
      <c r="I610" s="53"/>
      <c r="J610" s="53"/>
      <c r="K610" s="53"/>
      <c r="L610" s="53"/>
    </row>
    <row r="611" spans="2:12" x14ac:dyDescent="0.2">
      <c r="B611" s="51"/>
      <c r="F611" s="53"/>
      <c r="G611" s="53"/>
      <c r="H611" s="53"/>
      <c r="I611" s="53"/>
      <c r="J611" s="53"/>
      <c r="K611" s="53"/>
      <c r="L611" s="53"/>
    </row>
    <row r="612" spans="2:12" x14ac:dyDescent="0.2">
      <c r="B612" s="51"/>
      <c r="F612" s="53"/>
      <c r="G612" s="53"/>
      <c r="H612" s="53"/>
      <c r="I612" s="53"/>
      <c r="J612" s="53"/>
      <c r="K612" s="53"/>
      <c r="L612" s="53"/>
    </row>
    <row r="613" spans="2:12" x14ac:dyDescent="0.2">
      <c r="B613" s="51"/>
      <c r="F613" s="53"/>
      <c r="G613" s="53"/>
      <c r="H613" s="53"/>
      <c r="I613" s="53"/>
      <c r="J613" s="53"/>
      <c r="K613" s="53"/>
      <c r="L613" s="53"/>
    </row>
    <row r="614" spans="2:12" x14ac:dyDescent="0.2">
      <c r="B614" s="51"/>
      <c r="F614" s="53"/>
      <c r="G614" s="53"/>
      <c r="H614" s="53"/>
      <c r="I614" s="53"/>
      <c r="J614" s="53"/>
      <c r="K614" s="53"/>
      <c r="L614" s="53"/>
    </row>
    <row r="615" spans="2:12" x14ac:dyDescent="0.2">
      <c r="B615" s="51"/>
      <c r="F615" s="53"/>
      <c r="G615" s="53"/>
      <c r="H615" s="53"/>
      <c r="I615" s="53"/>
      <c r="J615" s="53"/>
      <c r="K615" s="53"/>
      <c r="L615" s="53"/>
    </row>
    <row r="616" spans="2:12" x14ac:dyDescent="0.2">
      <c r="B616" s="51"/>
      <c r="F616" s="53"/>
      <c r="G616" s="53"/>
      <c r="H616" s="53"/>
      <c r="I616" s="53"/>
      <c r="J616" s="53"/>
      <c r="K616" s="53"/>
      <c r="L616" s="53"/>
    </row>
    <row r="617" spans="2:12" x14ac:dyDescent="0.2">
      <c r="B617" s="51"/>
      <c r="F617" s="53"/>
      <c r="G617" s="53"/>
      <c r="H617" s="53"/>
      <c r="I617" s="53"/>
      <c r="J617" s="53"/>
      <c r="K617" s="53"/>
      <c r="L617" s="53"/>
    </row>
    <row r="618" spans="2:12" x14ac:dyDescent="0.2">
      <c r="B618" s="51"/>
      <c r="F618" s="53"/>
      <c r="G618" s="53"/>
      <c r="H618" s="53"/>
      <c r="I618" s="53"/>
      <c r="J618" s="53"/>
      <c r="K618" s="53"/>
      <c r="L618" s="53"/>
    </row>
    <row r="619" spans="2:12" x14ac:dyDescent="0.2">
      <c r="B619" s="51"/>
      <c r="F619" s="53"/>
      <c r="G619" s="53"/>
      <c r="H619" s="53"/>
      <c r="I619" s="53"/>
      <c r="J619" s="53"/>
      <c r="K619" s="53"/>
      <c r="L619" s="53"/>
    </row>
    <row r="620" spans="2:12" x14ac:dyDescent="0.2">
      <c r="B620" s="51"/>
      <c r="F620" s="53"/>
      <c r="G620" s="53"/>
      <c r="H620" s="53"/>
      <c r="I620" s="53"/>
      <c r="J620" s="53"/>
      <c r="K620" s="53"/>
      <c r="L620" s="53"/>
    </row>
    <row r="621" spans="2:12" x14ac:dyDescent="0.2">
      <c r="B621" s="51"/>
      <c r="F621" s="53"/>
      <c r="G621" s="53"/>
      <c r="H621" s="53"/>
      <c r="I621" s="53"/>
      <c r="J621" s="53"/>
      <c r="K621" s="53"/>
      <c r="L621" s="53"/>
    </row>
    <row r="622" spans="2:12" x14ac:dyDescent="0.2">
      <c r="B622" s="51"/>
      <c r="F622" s="53"/>
      <c r="G622" s="53"/>
      <c r="H622" s="53"/>
      <c r="I622" s="53"/>
      <c r="J622" s="53"/>
      <c r="K622" s="53"/>
      <c r="L622" s="53"/>
    </row>
    <row r="623" spans="2:12" x14ac:dyDescent="0.2">
      <c r="B623" s="51"/>
      <c r="F623" s="53"/>
      <c r="G623" s="53"/>
      <c r="H623" s="53"/>
      <c r="I623" s="53"/>
      <c r="J623" s="53"/>
      <c r="K623" s="53"/>
      <c r="L623" s="53"/>
    </row>
    <row r="624" spans="2:12" x14ac:dyDescent="0.2">
      <c r="B624" s="51"/>
      <c r="F624" s="53"/>
      <c r="G624" s="53"/>
      <c r="H624" s="53"/>
      <c r="I624" s="53"/>
      <c r="J624" s="53"/>
      <c r="K624" s="53"/>
      <c r="L624" s="53"/>
    </row>
    <row r="625" spans="2:12" x14ac:dyDescent="0.2">
      <c r="B625" s="51"/>
      <c r="F625" s="53"/>
      <c r="G625" s="53"/>
      <c r="H625" s="53"/>
      <c r="I625" s="53"/>
      <c r="J625" s="53"/>
      <c r="K625" s="53"/>
      <c r="L625" s="53"/>
    </row>
    <row r="626" spans="2:12" x14ac:dyDescent="0.2">
      <c r="B626" s="51"/>
      <c r="F626" s="53"/>
      <c r="G626" s="53"/>
      <c r="H626" s="53"/>
      <c r="I626" s="53"/>
      <c r="J626" s="53"/>
      <c r="K626" s="53"/>
      <c r="L626" s="53"/>
    </row>
    <row r="627" spans="2:12" x14ac:dyDescent="0.2">
      <c r="B627" s="51"/>
      <c r="F627" s="53"/>
      <c r="G627" s="53"/>
      <c r="H627" s="53"/>
      <c r="I627" s="53"/>
      <c r="J627" s="53"/>
      <c r="K627" s="53"/>
      <c r="L627" s="53"/>
    </row>
    <row r="628" spans="2:12" x14ac:dyDescent="0.2">
      <c r="B628" s="51"/>
      <c r="F628" s="53"/>
      <c r="G628" s="53"/>
      <c r="H628" s="53"/>
      <c r="I628" s="53"/>
      <c r="J628" s="53"/>
      <c r="K628" s="53"/>
      <c r="L628" s="53"/>
    </row>
    <row r="629" spans="2:12" x14ac:dyDescent="0.2">
      <c r="B629" s="51"/>
      <c r="F629" s="53"/>
      <c r="G629" s="53"/>
      <c r="H629" s="53"/>
      <c r="I629" s="53"/>
      <c r="J629" s="53"/>
      <c r="K629" s="53"/>
      <c r="L629" s="53"/>
    </row>
    <row r="630" spans="2:12" x14ac:dyDescent="0.2">
      <c r="B630" s="51"/>
      <c r="F630" s="53"/>
      <c r="G630" s="53"/>
      <c r="H630" s="53"/>
      <c r="I630" s="53"/>
      <c r="J630" s="53"/>
      <c r="K630" s="53"/>
      <c r="L630" s="53"/>
    </row>
    <row r="631" spans="2:12" x14ac:dyDescent="0.2">
      <c r="B631" s="51"/>
      <c r="F631" s="53"/>
      <c r="G631" s="53"/>
      <c r="H631" s="53"/>
      <c r="I631" s="53"/>
      <c r="J631" s="53"/>
      <c r="K631" s="53"/>
      <c r="L631" s="53"/>
    </row>
    <row r="632" spans="2:12" x14ac:dyDescent="0.2">
      <c r="B632" s="51"/>
      <c r="F632" s="53"/>
      <c r="G632" s="53"/>
      <c r="H632" s="53"/>
      <c r="I632" s="53"/>
      <c r="J632" s="53"/>
      <c r="K632" s="53"/>
      <c r="L632" s="53"/>
    </row>
    <row r="633" spans="2:12" x14ac:dyDescent="0.2">
      <c r="B633" s="51"/>
      <c r="F633" s="53"/>
      <c r="G633" s="53"/>
      <c r="H633" s="53"/>
      <c r="I633" s="53"/>
      <c r="J633" s="53"/>
      <c r="K633" s="53"/>
      <c r="L633" s="53"/>
    </row>
    <row r="634" spans="2:12" x14ac:dyDescent="0.2">
      <c r="B634" s="51"/>
      <c r="F634" s="53"/>
      <c r="G634" s="53"/>
      <c r="H634" s="53"/>
      <c r="I634" s="53"/>
      <c r="J634" s="53"/>
      <c r="K634" s="53"/>
      <c r="L634" s="53"/>
    </row>
    <row r="635" spans="2:12" x14ac:dyDescent="0.2">
      <c r="B635" s="51"/>
      <c r="F635" s="53"/>
      <c r="G635" s="53"/>
      <c r="H635" s="53"/>
      <c r="I635" s="53"/>
      <c r="J635" s="53"/>
      <c r="K635" s="53"/>
      <c r="L635" s="53"/>
    </row>
    <row r="636" spans="2:12" x14ac:dyDescent="0.2">
      <c r="B636" s="51"/>
      <c r="F636" s="53"/>
      <c r="G636" s="53"/>
      <c r="H636" s="53"/>
      <c r="I636" s="53"/>
      <c r="J636" s="53"/>
      <c r="K636" s="53"/>
      <c r="L636" s="53"/>
    </row>
    <row r="637" spans="2:12" x14ac:dyDescent="0.2">
      <c r="B637" s="51"/>
      <c r="F637" s="53"/>
      <c r="G637" s="53"/>
      <c r="H637" s="53"/>
      <c r="I637" s="53"/>
      <c r="J637" s="53"/>
      <c r="K637" s="53"/>
      <c r="L637" s="53"/>
    </row>
    <row r="638" spans="2:12" x14ac:dyDescent="0.2">
      <c r="B638" s="51"/>
      <c r="F638" s="53"/>
      <c r="G638" s="53"/>
      <c r="H638" s="53"/>
      <c r="I638" s="53"/>
      <c r="J638" s="53"/>
      <c r="K638" s="53"/>
      <c r="L638" s="53"/>
    </row>
    <row r="639" spans="2:12" x14ac:dyDescent="0.2">
      <c r="B639" s="51"/>
      <c r="F639" s="53"/>
      <c r="G639" s="53"/>
      <c r="H639" s="53"/>
      <c r="I639" s="53"/>
      <c r="J639" s="53"/>
      <c r="K639" s="53"/>
      <c r="L639" s="53"/>
    </row>
    <row r="640" spans="2:12" x14ac:dyDescent="0.2">
      <c r="B640" s="51"/>
      <c r="F640" s="53"/>
      <c r="G640" s="53"/>
      <c r="H640" s="53"/>
      <c r="I640" s="53"/>
      <c r="J640" s="53"/>
      <c r="K640" s="53"/>
      <c r="L640" s="53"/>
    </row>
    <row r="641" spans="2:12" x14ac:dyDescent="0.2">
      <c r="B641" s="51"/>
      <c r="F641" s="53"/>
      <c r="G641" s="53"/>
      <c r="H641" s="53"/>
      <c r="I641" s="53"/>
      <c r="J641" s="53"/>
      <c r="K641" s="53"/>
      <c r="L641" s="53"/>
    </row>
    <row r="642" spans="2:12" x14ac:dyDescent="0.2">
      <c r="B642" s="51"/>
      <c r="F642" s="53"/>
      <c r="G642" s="53"/>
      <c r="H642" s="53"/>
      <c r="I642" s="53"/>
      <c r="J642" s="53"/>
      <c r="K642" s="53"/>
      <c r="L642" s="53"/>
    </row>
    <row r="643" spans="2:12" x14ac:dyDescent="0.2">
      <c r="B643" s="51"/>
      <c r="F643" s="53"/>
      <c r="G643" s="53"/>
      <c r="H643" s="53"/>
      <c r="I643" s="53"/>
      <c r="J643" s="53"/>
      <c r="K643" s="53"/>
      <c r="L643" s="53"/>
    </row>
    <row r="644" spans="2:12" x14ac:dyDescent="0.2">
      <c r="B644" s="51"/>
      <c r="F644" s="53"/>
      <c r="G644" s="53"/>
      <c r="H644" s="53"/>
      <c r="I644" s="53"/>
      <c r="J644" s="53"/>
      <c r="K644" s="53"/>
      <c r="L644" s="53"/>
    </row>
    <row r="645" spans="2:12" x14ac:dyDescent="0.2">
      <c r="B645" s="51"/>
      <c r="F645" s="53"/>
      <c r="G645" s="53"/>
      <c r="H645" s="53"/>
      <c r="I645" s="53"/>
      <c r="J645" s="53"/>
      <c r="K645" s="53"/>
      <c r="L645" s="53"/>
    </row>
    <row r="646" spans="2:12" x14ac:dyDescent="0.2">
      <c r="B646" s="51"/>
      <c r="F646" s="53"/>
      <c r="G646" s="53"/>
      <c r="H646" s="53"/>
      <c r="I646" s="53"/>
      <c r="J646" s="53"/>
      <c r="K646" s="53"/>
      <c r="L646" s="53"/>
    </row>
    <row r="647" spans="2:12" x14ac:dyDescent="0.2">
      <c r="B647" s="51"/>
      <c r="F647" s="53"/>
      <c r="G647" s="53"/>
      <c r="H647" s="53"/>
      <c r="I647" s="53"/>
      <c r="J647" s="53"/>
      <c r="K647" s="53"/>
      <c r="L647" s="53"/>
    </row>
    <row r="648" spans="2:12" x14ac:dyDescent="0.2">
      <c r="B648" s="51"/>
      <c r="F648" s="53"/>
      <c r="G648" s="53"/>
      <c r="H648" s="53"/>
      <c r="I648" s="53"/>
      <c r="J648" s="53"/>
      <c r="K648" s="53"/>
      <c r="L648" s="53"/>
    </row>
    <row r="649" spans="2:12" x14ac:dyDescent="0.2">
      <c r="B649" s="51"/>
      <c r="F649" s="53"/>
      <c r="G649" s="53"/>
      <c r="H649" s="53"/>
      <c r="I649" s="53"/>
      <c r="J649" s="53"/>
      <c r="K649" s="53"/>
      <c r="L649" s="53"/>
    </row>
    <row r="650" spans="2:12" x14ac:dyDescent="0.2">
      <c r="B650" s="51"/>
      <c r="F650" s="53"/>
      <c r="G650" s="53"/>
      <c r="H650" s="53"/>
      <c r="I650" s="53"/>
      <c r="J650" s="53"/>
      <c r="K650" s="53"/>
      <c r="L650" s="53"/>
    </row>
    <row r="651" spans="2:12" x14ac:dyDescent="0.2">
      <c r="B651" s="51"/>
      <c r="F651" s="53"/>
      <c r="G651" s="53"/>
      <c r="H651" s="53"/>
      <c r="I651" s="53"/>
      <c r="J651" s="53"/>
      <c r="K651" s="53"/>
      <c r="L651" s="53"/>
    </row>
    <row r="652" spans="2:12" x14ac:dyDescent="0.2">
      <c r="B652" s="51"/>
      <c r="F652" s="53"/>
      <c r="G652" s="53"/>
      <c r="H652" s="53"/>
      <c r="I652" s="53"/>
      <c r="J652" s="53"/>
      <c r="K652" s="53"/>
      <c r="L652" s="53"/>
    </row>
    <row r="653" spans="2:12" x14ac:dyDescent="0.2">
      <c r="B653" s="51"/>
      <c r="F653" s="53"/>
      <c r="G653" s="53"/>
      <c r="H653" s="53"/>
      <c r="I653" s="53"/>
      <c r="J653" s="53"/>
      <c r="K653" s="53"/>
      <c r="L653" s="53"/>
    </row>
    <row r="654" spans="2:12" x14ac:dyDescent="0.2">
      <c r="B654" s="51"/>
      <c r="F654" s="53"/>
      <c r="G654" s="53"/>
      <c r="H654" s="53"/>
      <c r="I654" s="53"/>
      <c r="J654" s="53"/>
      <c r="K654" s="53"/>
      <c r="L654" s="53"/>
    </row>
    <row r="655" spans="2:12" x14ac:dyDescent="0.2">
      <c r="B655" s="51"/>
      <c r="F655" s="53"/>
      <c r="G655" s="53"/>
      <c r="H655" s="53"/>
      <c r="I655" s="53"/>
      <c r="J655" s="53"/>
      <c r="K655" s="53"/>
      <c r="L655" s="53"/>
    </row>
    <row r="656" spans="2:12" x14ac:dyDescent="0.2">
      <c r="B656" s="51"/>
      <c r="F656" s="53"/>
      <c r="G656" s="53"/>
      <c r="H656" s="53"/>
      <c r="I656" s="53"/>
      <c r="J656" s="53"/>
      <c r="K656" s="53"/>
      <c r="L656" s="53"/>
    </row>
    <row r="657" spans="2:12" x14ac:dyDescent="0.2">
      <c r="B657" s="51"/>
      <c r="F657" s="53"/>
      <c r="G657" s="53"/>
      <c r="H657" s="53"/>
      <c r="I657" s="53"/>
      <c r="J657" s="53"/>
      <c r="K657" s="53"/>
      <c r="L657" s="53"/>
    </row>
    <row r="658" spans="2:12" x14ac:dyDescent="0.2">
      <c r="B658" s="51"/>
      <c r="F658" s="53"/>
      <c r="G658" s="53"/>
      <c r="H658" s="53"/>
      <c r="I658" s="53"/>
      <c r="J658" s="53"/>
      <c r="K658" s="53"/>
      <c r="L658" s="53"/>
    </row>
    <row r="659" spans="2:12" x14ac:dyDescent="0.2">
      <c r="B659" s="51"/>
      <c r="F659" s="53"/>
      <c r="G659" s="53"/>
      <c r="H659" s="53"/>
      <c r="I659" s="53"/>
      <c r="J659" s="53"/>
      <c r="K659" s="53"/>
      <c r="L659" s="53"/>
    </row>
    <row r="660" spans="2:12" x14ac:dyDescent="0.2">
      <c r="B660" s="51"/>
      <c r="F660" s="53"/>
      <c r="G660" s="53"/>
      <c r="H660" s="53"/>
      <c r="I660" s="53"/>
      <c r="J660" s="53"/>
      <c r="K660" s="53"/>
      <c r="L660" s="53"/>
    </row>
    <row r="661" spans="2:12" x14ac:dyDescent="0.2">
      <c r="B661" s="51"/>
      <c r="F661" s="53"/>
      <c r="G661" s="53"/>
      <c r="H661" s="53"/>
      <c r="I661" s="53"/>
      <c r="J661" s="53"/>
      <c r="K661" s="53"/>
      <c r="L661" s="53"/>
    </row>
    <row r="662" spans="2:12" x14ac:dyDescent="0.2">
      <c r="B662" s="51"/>
      <c r="F662" s="53"/>
      <c r="G662" s="53"/>
      <c r="H662" s="53"/>
      <c r="I662" s="53"/>
      <c r="J662" s="53"/>
      <c r="K662" s="53"/>
      <c r="L662" s="53"/>
    </row>
    <row r="663" spans="2:12" x14ac:dyDescent="0.2">
      <c r="B663" s="51"/>
      <c r="F663" s="53"/>
      <c r="G663" s="53"/>
      <c r="H663" s="53"/>
      <c r="I663" s="53"/>
      <c r="J663" s="53"/>
      <c r="K663" s="53"/>
      <c r="L663" s="53"/>
    </row>
    <row r="664" spans="2:12" x14ac:dyDescent="0.2">
      <c r="B664" s="51"/>
      <c r="F664" s="53"/>
      <c r="G664" s="53"/>
      <c r="H664" s="53"/>
      <c r="I664" s="53"/>
      <c r="J664" s="53"/>
      <c r="K664" s="53"/>
      <c r="L664" s="53"/>
    </row>
    <row r="665" spans="2:12" x14ac:dyDescent="0.2">
      <c r="B665" s="51"/>
      <c r="F665" s="53"/>
      <c r="G665" s="53"/>
      <c r="H665" s="53"/>
      <c r="I665" s="53"/>
      <c r="J665" s="53"/>
      <c r="K665" s="53"/>
      <c r="L665" s="53"/>
    </row>
    <row r="666" spans="2:12" x14ac:dyDescent="0.2">
      <c r="B666" s="51"/>
      <c r="F666" s="53"/>
      <c r="G666" s="53"/>
      <c r="H666" s="53"/>
      <c r="I666" s="53"/>
      <c r="J666" s="53"/>
      <c r="K666" s="53"/>
      <c r="L666" s="53"/>
    </row>
    <row r="667" spans="2:12" x14ac:dyDescent="0.2">
      <c r="B667" s="51"/>
      <c r="F667" s="53"/>
      <c r="G667" s="53"/>
      <c r="H667" s="53"/>
      <c r="I667" s="53"/>
      <c r="J667" s="53"/>
      <c r="K667" s="53"/>
      <c r="L667" s="53"/>
    </row>
    <row r="668" spans="2:12" x14ac:dyDescent="0.2">
      <c r="B668" s="51"/>
      <c r="F668" s="53"/>
      <c r="G668" s="53"/>
      <c r="H668" s="53"/>
      <c r="I668" s="53"/>
      <c r="J668" s="53"/>
      <c r="K668" s="53"/>
      <c r="L668" s="53"/>
    </row>
    <row r="669" spans="2:12" x14ac:dyDescent="0.2">
      <c r="B669" s="51"/>
      <c r="F669" s="53"/>
      <c r="G669" s="53"/>
      <c r="H669" s="53"/>
      <c r="I669" s="53"/>
      <c r="J669" s="53"/>
      <c r="K669" s="53"/>
      <c r="L669" s="53"/>
    </row>
    <row r="670" spans="2:12" x14ac:dyDescent="0.2">
      <c r="B670" s="51"/>
      <c r="F670" s="53"/>
      <c r="G670" s="53"/>
      <c r="H670" s="53"/>
      <c r="I670" s="53"/>
      <c r="J670" s="53"/>
      <c r="K670" s="53"/>
      <c r="L670" s="53"/>
    </row>
    <row r="671" spans="2:12" x14ac:dyDescent="0.2">
      <c r="B671" s="51"/>
      <c r="F671" s="53"/>
      <c r="G671" s="53"/>
      <c r="H671" s="53"/>
      <c r="I671" s="53"/>
      <c r="J671" s="53"/>
      <c r="K671" s="53"/>
      <c r="L671" s="53"/>
    </row>
    <row r="672" spans="2:12" x14ac:dyDescent="0.2">
      <c r="B672" s="51"/>
      <c r="F672" s="53"/>
      <c r="G672" s="53"/>
      <c r="H672" s="53"/>
      <c r="I672" s="53"/>
      <c r="J672" s="53"/>
      <c r="K672" s="53"/>
      <c r="L672" s="53"/>
    </row>
    <row r="673" spans="2:12" x14ac:dyDescent="0.2">
      <c r="B673" s="51"/>
      <c r="F673" s="53"/>
      <c r="G673" s="53"/>
      <c r="H673" s="53"/>
      <c r="I673" s="53"/>
      <c r="J673" s="53"/>
      <c r="K673" s="53"/>
      <c r="L673" s="53"/>
    </row>
    <row r="674" spans="2:12" x14ac:dyDescent="0.2">
      <c r="B674" s="51"/>
      <c r="F674" s="53"/>
      <c r="G674" s="53"/>
      <c r="H674" s="53"/>
      <c r="I674" s="53"/>
      <c r="J674" s="53"/>
      <c r="K674" s="53"/>
      <c r="L674" s="53"/>
    </row>
    <row r="675" spans="2:12" x14ac:dyDescent="0.2">
      <c r="B675" s="51"/>
      <c r="F675" s="53"/>
      <c r="G675" s="53"/>
      <c r="H675" s="53"/>
      <c r="I675" s="53"/>
      <c r="J675" s="53"/>
      <c r="K675" s="53"/>
      <c r="L675" s="53"/>
    </row>
    <row r="676" spans="2:12" x14ac:dyDescent="0.2">
      <c r="B676" s="51"/>
      <c r="F676" s="53"/>
      <c r="G676" s="53"/>
      <c r="H676" s="53"/>
      <c r="I676" s="53"/>
      <c r="J676" s="53"/>
      <c r="K676" s="53"/>
      <c r="L676" s="53"/>
    </row>
    <row r="677" spans="2:12" x14ac:dyDescent="0.2">
      <c r="B677" s="51"/>
      <c r="F677" s="53"/>
      <c r="G677" s="53"/>
      <c r="H677" s="53"/>
      <c r="I677" s="53"/>
      <c r="J677" s="53"/>
      <c r="K677" s="53"/>
      <c r="L677" s="53"/>
    </row>
    <row r="678" spans="2:12" x14ac:dyDescent="0.2">
      <c r="B678" s="51"/>
      <c r="F678" s="53"/>
      <c r="G678" s="53"/>
      <c r="H678" s="53"/>
      <c r="I678" s="53"/>
      <c r="J678" s="53"/>
      <c r="K678" s="53"/>
      <c r="L678" s="53"/>
    </row>
    <row r="679" spans="2:12" x14ac:dyDescent="0.2">
      <c r="B679" s="51"/>
      <c r="F679" s="53"/>
      <c r="G679" s="53"/>
      <c r="H679" s="53"/>
      <c r="I679" s="53"/>
      <c r="J679" s="53"/>
      <c r="K679" s="53"/>
      <c r="L679" s="53"/>
    </row>
    <row r="680" spans="2:12" x14ac:dyDescent="0.2">
      <c r="B680" s="51"/>
      <c r="F680" s="53"/>
      <c r="G680" s="53"/>
      <c r="H680" s="53"/>
      <c r="I680" s="53"/>
      <c r="J680" s="53"/>
      <c r="K680" s="53"/>
      <c r="L680" s="53"/>
    </row>
    <row r="681" spans="2:12" x14ac:dyDescent="0.2">
      <c r="B681" s="51"/>
      <c r="F681" s="53"/>
      <c r="G681" s="53"/>
      <c r="H681" s="53"/>
      <c r="I681" s="53"/>
      <c r="J681" s="53"/>
      <c r="K681" s="53"/>
      <c r="L681" s="53"/>
    </row>
    <row r="682" spans="2:12" x14ac:dyDescent="0.2">
      <c r="B682" s="51"/>
      <c r="F682" s="53"/>
      <c r="G682" s="53"/>
      <c r="H682" s="53"/>
      <c r="I682" s="53"/>
      <c r="J682" s="53"/>
      <c r="K682" s="53"/>
      <c r="L682" s="53"/>
    </row>
    <row r="683" spans="2:12" x14ac:dyDescent="0.2">
      <c r="B683" s="51"/>
      <c r="F683" s="53"/>
      <c r="G683" s="53"/>
      <c r="H683" s="53"/>
      <c r="I683" s="53"/>
      <c r="J683" s="53"/>
      <c r="K683" s="53"/>
      <c r="L683" s="53"/>
    </row>
    <row r="684" spans="2:12" x14ac:dyDescent="0.2">
      <c r="B684" s="51"/>
      <c r="F684" s="53"/>
      <c r="G684" s="53"/>
      <c r="H684" s="53"/>
      <c r="I684" s="53"/>
      <c r="J684" s="53"/>
      <c r="K684" s="53"/>
      <c r="L684" s="53"/>
    </row>
    <row r="685" spans="2:12" x14ac:dyDescent="0.2">
      <c r="B685" s="51"/>
      <c r="F685" s="53"/>
      <c r="G685" s="53"/>
      <c r="H685" s="53"/>
      <c r="I685" s="53"/>
      <c r="J685" s="53"/>
      <c r="K685" s="53"/>
      <c r="L685" s="53"/>
    </row>
    <row r="686" spans="2:12" x14ac:dyDescent="0.2">
      <c r="B686" s="51"/>
      <c r="F686" s="53"/>
      <c r="G686" s="53"/>
      <c r="H686" s="53"/>
      <c r="I686" s="53"/>
      <c r="J686" s="53"/>
      <c r="K686" s="53"/>
      <c r="L686" s="53"/>
    </row>
    <row r="687" spans="2:12" x14ac:dyDescent="0.2">
      <c r="B687" s="51"/>
      <c r="F687" s="53"/>
      <c r="G687" s="53"/>
      <c r="H687" s="53"/>
      <c r="I687" s="53"/>
      <c r="J687" s="53"/>
      <c r="K687" s="53"/>
      <c r="L687" s="53"/>
    </row>
    <row r="688" spans="2:12" x14ac:dyDescent="0.2">
      <c r="B688" s="51"/>
      <c r="F688" s="53"/>
      <c r="G688" s="53"/>
      <c r="H688" s="53"/>
      <c r="I688" s="53"/>
      <c r="J688" s="53"/>
      <c r="K688" s="53"/>
      <c r="L688" s="53"/>
    </row>
    <row r="689" spans="2:12" x14ac:dyDescent="0.2">
      <c r="B689" s="51"/>
      <c r="F689" s="53"/>
      <c r="G689" s="53"/>
      <c r="H689" s="53"/>
      <c r="I689" s="53"/>
      <c r="J689" s="53"/>
      <c r="K689" s="53"/>
      <c r="L689" s="53"/>
    </row>
    <row r="690" spans="2:12" x14ac:dyDescent="0.2">
      <c r="B690" s="51"/>
      <c r="F690" s="53"/>
      <c r="G690" s="53"/>
      <c r="H690" s="53"/>
      <c r="I690" s="53"/>
      <c r="J690" s="53"/>
      <c r="K690" s="53"/>
      <c r="L690" s="53"/>
    </row>
    <row r="691" spans="2:12" x14ac:dyDescent="0.2">
      <c r="B691" s="51"/>
      <c r="F691" s="53"/>
      <c r="G691" s="53"/>
      <c r="H691" s="53"/>
      <c r="I691" s="53"/>
      <c r="J691" s="53"/>
      <c r="K691" s="53"/>
      <c r="L691" s="53"/>
    </row>
    <row r="692" spans="2:12" x14ac:dyDescent="0.2">
      <c r="B692" s="51"/>
      <c r="F692" s="53"/>
      <c r="G692" s="53"/>
      <c r="H692" s="53"/>
      <c r="I692" s="53"/>
      <c r="J692" s="53"/>
      <c r="K692" s="53"/>
      <c r="L692" s="53"/>
    </row>
    <row r="693" spans="2:12" x14ac:dyDescent="0.2">
      <c r="B693" s="51"/>
      <c r="F693" s="53"/>
      <c r="G693" s="53"/>
      <c r="H693" s="53"/>
      <c r="I693" s="53"/>
      <c r="J693" s="53"/>
      <c r="K693" s="53"/>
      <c r="L693" s="53"/>
    </row>
    <row r="694" spans="2:12" x14ac:dyDescent="0.2">
      <c r="B694" s="51"/>
      <c r="F694" s="53"/>
      <c r="G694" s="53"/>
      <c r="H694" s="53"/>
      <c r="I694" s="53"/>
      <c r="J694" s="53"/>
      <c r="K694" s="53"/>
      <c r="L694" s="53"/>
    </row>
    <row r="695" spans="2:12" x14ac:dyDescent="0.2">
      <c r="B695" s="51"/>
      <c r="F695" s="53"/>
      <c r="G695" s="53"/>
      <c r="H695" s="53"/>
      <c r="I695" s="53"/>
      <c r="J695" s="53"/>
      <c r="K695" s="53"/>
      <c r="L695" s="53"/>
    </row>
    <row r="696" spans="2:12" x14ac:dyDescent="0.2">
      <c r="B696" s="51"/>
      <c r="F696" s="53"/>
      <c r="G696" s="53"/>
      <c r="H696" s="53"/>
      <c r="I696" s="53"/>
      <c r="J696" s="53"/>
      <c r="K696" s="53"/>
      <c r="L696" s="53"/>
    </row>
    <row r="697" spans="2:12" x14ac:dyDescent="0.2">
      <c r="B697" s="51"/>
      <c r="F697" s="53"/>
      <c r="G697" s="53"/>
      <c r="H697" s="53"/>
      <c r="I697" s="53"/>
      <c r="J697" s="53"/>
      <c r="K697" s="53"/>
      <c r="L697" s="53"/>
    </row>
    <row r="698" spans="2:12" x14ac:dyDescent="0.2">
      <c r="B698" s="51"/>
      <c r="F698" s="53"/>
      <c r="G698" s="53"/>
      <c r="H698" s="53"/>
      <c r="I698" s="53"/>
      <c r="J698" s="53"/>
      <c r="K698" s="53"/>
      <c r="L698" s="53"/>
    </row>
    <row r="699" spans="2:12" x14ac:dyDescent="0.2">
      <c r="B699" s="51"/>
      <c r="F699" s="53"/>
      <c r="G699" s="53"/>
      <c r="H699" s="53"/>
      <c r="I699" s="53"/>
      <c r="J699" s="53"/>
      <c r="K699" s="53"/>
      <c r="L699" s="53"/>
    </row>
    <row r="700" spans="2:12" x14ac:dyDescent="0.2">
      <c r="B700" s="51"/>
      <c r="F700" s="53"/>
      <c r="G700" s="53"/>
      <c r="H700" s="53"/>
      <c r="I700" s="53"/>
      <c r="J700" s="53"/>
      <c r="K700" s="53"/>
      <c r="L700" s="53"/>
    </row>
    <row r="701" spans="2:12" x14ac:dyDescent="0.2">
      <c r="B701" s="51"/>
      <c r="F701" s="53"/>
      <c r="G701" s="53"/>
      <c r="H701" s="53"/>
      <c r="I701" s="53"/>
      <c r="J701" s="53"/>
      <c r="K701" s="53"/>
      <c r="L701" s="53"/>
    </row>
    <row r="702" spans="2:12" x14ac:dyDescent="0.2">
      <c r="B702" s="51"/>
      <c r="F702" s="53"/>
      <c r="G702" s="53"/>
      <c r="H702" s="53"/>
      <c r="I702" s="53"/>
      <c r="J702" s="53"/>
      <c r="K702" s="53"/>
      <c r="L702" s="53"/>
    </row>
    <row r="703" spans="2:12" x14ac:dyDescent="0.2">
      <c r="B703" s="51"/>
      <c r="F703" s="53"/>
      <c r="G703" s="53"/>
      <c r="H703" s="53"/>
      <c r="I703" s="53"/>
      <c r="J703" s="53"/>
      <c r="K703" s="53"/>
      <c r="L703" s="53"/>
    </row>
    <row r="704" spans="2:12" x14ac:dyDescent="0.2">
      <c r="B704" s="51"/>
      <c r="F704" s="53"/>
      <c r="G704" s="53"/>
      <c r="H704" s="53"/>
      <c r="I704" s="53"/>
      <c r="J704" s="53"/>
      <c r="K704" s="53"/>
      <c r="L704" s="53"/>
    </row>
    <row r="705" spans="2:12" x14ac:dyDescent="0.2">
      <c r="B705" s="51"/>
      <c r="F705" s="53"/>
      <c r="G705" s="53"/>
      <c r="H705" s="53"/>
      <c r="I705" s="53"/>
      <c r="J705" s="53"/>
      <c r="K705" s="53"/>
      <c r="L705" s="53"/>
    </row>
    <row r="706" spans="2:12" x14ac:dyDescent="0.2">
      <c r="B706" s="51"/>
      <c r="F706" s="53"/>
      <c r="G706" s="53"/>
      <c r="H706" s="53"/>
      <c r="I706" s="53"/>
      <c r="J706" s="53"/>
      <c r="K706" s="53"/>
      <c r="L706" s="53"/>
    </row>
    <row r="707" spans="2:12" x14ac:dyDescent="0.2">
      <c r="B707" s="51"/>
      <c r="F707" s="53"/>
      <c r="G707" s="53"/>
      <c r="H707" s="53"/>
      <c r="I707" s="53"/>
      <c r="J707" s="53"/>
      <c r="K707" s="53"/>
      <c r="L707" s="53"/>
    </row>
    <row r="708" spans="2:12" x14ac:dyDescent="0.2">
      <c r="B708" s="51"/>
      <c r="F708" s="53"/>
      <c r="G708" s="53"/>
      <c r="H708" s="53"/>
      <c r="I708" s="53"/>
      <c r="J708" s="53"/>
      <c r="K708" s="53"/>
      <c r="L708" s="53"/>
    </row>
    <row r="709" spans="2:12" x14ac:dyDescent="0.2">
      <c r="B709" s="51"/>
      <c r="F709" s="53"/>
      <c r="G709" s="53"/>
      <c r="H709" s="53"/>
      <c r="I709" s="53"/>
      <c r="J709" s="53"/>
      <c r="K709" s="53"/>
      <c r="L709" s="53"/>
    </row>
    <row r="710" spans="2:12" x14ac:dyDescent="0.2">
      <c r="B710" s="51"/>
      <c r="F710" s="53"/>
      <c r="G710" s="53"/>
      <c r="H710" s="53"/>
      <c r="I710" s="53"/>
      <c r="J710" s="53"/>
      <c r="K710" s="53"/>
      <c r="L710" s="53"/>
    </row>
    <row r="711" spans="2:12" x14ac:dyDescent="0.2">
      <c r="B711" s="51"/>
      <c r="F711" s="53"/>
      <c r="G711" s="53"/>
      <c r="H711" s="53"/>
      <c r="I711" s="53"/>
      <c r="J711" s="53"/>
      <c r="K711" s="53"/>
      <c r="L711" s="53"/>
    </row>
    <row r="712" spans="2:12" x14ac:dyDescent="0.2">
      <c r="B712" s="51"/>
      <c r="F712" s="53"/>
      <c r="G712" s="53"/>
      <c r="H712" s="53"/>
      <c r="I712" s="53"/>
      <c r="J712" s="53"/>
      <c r="K712" s="53"/>
      <c r="L712" s="53"/>
    </row>
    <row r="713" spans="2:12" x14ac:dyDescent="0.2">
      <c r="B713" s="51"/>
      <c r="F713" s="53"/>
      <c r="G713" s="53"/>
      <c r="H713" s="53"/>
      <c r="I713" s="53"/>
      <c r="J713" s="53"/>
      <c r="K713" s="53"/>
      <c r="L713" s="53"/>
    </row>
    <row r="714" spans="2:12" x14ac:dyDescent="0.2">
      <c r="B714" s="51"/>
      <c r="F714" s="53"/>
      <c r="G714" s="53"/>
      <c r="H714" s="53"/>
      <c r="I714" s="53"/>
      <c r="J714" s="53"/>
      <c r="K714" s="53"/>
      <c r="L714" s="53"/>
    </row>
    <row r="715" spans="2:12" x14ac:dyDescent="0.2">
      <c r="B715" s="51"/>
      <c r="F715" s="53"/>
      <c r="G715" s="53"/>
      <c r="H715" s="53"/>
      <c r="I715" s="53"/>
      <c r="J715" s="53"/>
      <c r="K715" s="53"/>
      <c r="L715" s="53"/>
    </row>
    <row r="716" spans="2:12" x14ac:dyDescent="0.2">
      <c r="B716" s="51"/>
      <c r="F716" s="53"/>
      <c r="G716" s="53"/>
      <c r="H716" s="53"/>
      <c r="I716" s="53"/>
      <c r="J716" s="53"/>
      <c r="K716" s="53"/>
      <c r="L716" s="53"/>
    </row>
    <row r="717" spans="2:12" x14ac:dyDescent="0.2">
      <c r="B717" s="51"/>
      <c r="F717" s="53"/>
      <c r="G717" s="53"/>
      <c r="H717" s="53"/>
      <c r="I717" s="53"/>
      <c r="J717" s="53"/>
      <c r="K717" s="53"/>
      <c r="L717" s="53"/>
    </row>
    <row r="718" spans="2:12" x14ac:dyDescent="0.2">
      <c r="B718" s="51"/>
      <c r="F718" s="53"/>
      <c r="G718" s="53"/>
      <c r="H718" s="53"/>
      <c r="I718" s="53"/>
      <c r="J718" s="53"/>
      <c r="K718" s="53"/>
      <c r="L718" s="53"/>
    </row>
    <row r="719" spans="2:12" x14ac:dyDescent="0.2">
      <c r="B719" s="51"/>
      <c r="F719" s="53"/>
      <c r="G719" s="53"/>
      <c r="H719" s="53"/>
      <c r="I719" s="53"/>
      <c r="J719" s="53"/>
      <c r="K719" s="53"/>
      <c r="L719" s="53"/>
    </row>
    <row r="720" spans="2:12" x14ac:dyDescent="0.2">
      <c r="B720" s="51"/>
      <c r="F720" s="53"/>
      <c r="G720" s="53"/>
      <c r="H720" s="53"/>
      <c r="I720" s="53"/>
      <c r="J720" s="53"/>
      <c r="K720" s="53"/>
      <c r="L720" s="53"/>
    </row>
    <row r="721" spans="2:12" x14ac:dyDescent="0.2">
      <c r="B721" s="51"/>
      <c r="F721" s="53"/>
      <c r="G721" s="53"/>
      <c r="H721" s="53"/>
      <c r="I721" s="53"/>
      <c r="J721" s="53"/>
      <c r="K721" s="53"/>
      <c r="L721" s="53"/>
    </row>
    <row r="722" spans="2:12" x14ac:dyDescent="0.2">
      <c r="B722" s="51"/>
      <c r="F722" s="53"/>
      <c r="G722" s="53"/>
      <c r="H722" s="53"/>
      <c r="I722" s="53"/>
      <c r="J722" s="53"/>
      <c r="K722" s="53"/>
      <c r="L722" s="53"/>
    </row>
    <row r="723" spans="2:12" x14ac:dyDescent="0.2">
      <c r="B723" s="51"/>
      <c r="F723" s="53"/>
      <c r="G723" s="53"/>
      <c r="H723" s="53"/>
      <c r="I723" s="53"/>
      <c r="J723" s="53"/>
      <c r="K723" s="53"/>
      <c r="L723" s="53"/>
    </row>
    <row r="724" spans="2:12" x14ac:dyDescent="0.2">
      <c r="B724" s="51"/>
      <c r="F724" s="53"/>
      <c r="G724" s="53"/>
      <c r="H724" s="53"/>
      <c r="I724" s="53"/>
      <c r="J724" s="53"/>
      <c r="K724" s="53"/>
      <c r="L724" s="53"/>
    </row>
    <row r="725" spans="2:12" x14ac:dyDescent="0.2">
      <c r="B725" s="51"/>
      <c r="F725" s="53"/>
      <c r="G725" s="53"/>
      <c r="H725" s="53"/>
      <c r="I725" s="53"/>
      <c r="J725" s="53"/>
      <c r="K725" s="53"/>
      <c r="L725" s="53"/>
    </row>
    <row r="726" spans="2:12" x14ac:dyDescent="0.2">
      <c r="B726" s="51"/>
      <c r="F726" s="53"/>
      <c r="G726" s="53"/>
      <c r="H726" s="53"/>
      <c r="I726" s="53"/>
      <c r="J726" s="53"/>
      <c r="K726" s="53"/>
      <c r="L726" s="53"/>
    </row>
    <row r="727" spans="2:12" x14ac:dyDescent="0.2">
      <c r="B727" s="51"/>
      <c r="F727" s="53"/>
      <c r="G727" s="53"/>
      <c r="H727" s="53"/>
      <c r="I727" s="53"/>
      <c r="J727" s="53"/>
      <c r="K727" s="53"/>
      <c r="L727" s="53"/>
    </row>
    <row r="728" spans="2:12" x14ac:dyDescent="0.2">
      <c r="B728" s="51"/>
      <c r="F728" s="53"/>
      <c r="G728" s="53"/>
      <c r="H728" s="53"/>
      <c r="I728" s="53"/>
      <c r="J728" s="53"/>
      <c r="K728" s="53"/>
      <c r="L728" s="53"/>
    </row>
    <row r="729" spans="2:12" x14ac:dyDescent="0.2">
      <c r="B729" s="51"/>
      <c r="F729" s="53"/>
      <c r="G729" s="53"/>
      <c r="H729" s="53"/>
      <c r="I729" s="53"/>
      <c r="J729" s="53"/>
      <c r="K729" s="53"/>
      <c r="L729" s="53"/>
    </row>
    <row r="730" spans="2:12" x14ac:dyDescent="0.2">
      <c r="B730" s="51"/>
      <c r="F730" s="53"/>
      <c r="G730" s="53"/>
      <c r="H730" s="53"/>
      <c r="I730" s="53"/>
      <c r="J730" s="53"/>
      <c r="K730" s="53"/>
      <c r="L730" s="53"/>
    </row>
    <row r="731" spans="2:12" x14ac:dyDescent="0.2">
      <c r="B731" s="51"/>
      <c r="F731" s="53"/>
      <c r="G731" s="53"/>
      <c r="H731" s="53"/>
      <c r="I731" s="53"/>
      <c r="J731" s="53"/>
      <c r="K731" s="53"/>
      <c r="L731" s="53"/>
    </row>
    <row r="732" spans="2:12" x14ac:dyDescent="0.2">
      <c r="B732" s="51"/>
      <c r="F732" s="53"/>
      <c r="G732" s="53"/>
      <c r="H732" s="53"/>
      <c r="I732" s="53"/>
      <c r="J732" s="53"/>
      <c r="K732" s="53"/>
      <c r="L732" s="53"/>
    </row>
    <row r="733" spans="2:12" x14ac:dyDescent="0.2">
      <c r="B733" s="51"/>
      <c r="F733" s="53"/>
      <c r="G733" s="53"/>
      <c r="H733" s="53"/>
      <c r="I733" s="53"/>
      <c r="J733" s="53"/>
      <c r="K733" s="53"/>
      <c r="L733" s="53"/>
    </row>
    <row r="734" spans="2:12" x14ac:dyDescent="0.2">
      <c r="B734" s="51"/>
      <c r="F734" s="53"/>
      <c r="G734" s="53"/>
      <c r="H734" s="53"/>
      <c r="I734" s="53"/>
      <c r="J734" s="53"/>
      <c r="K734" s="53"/>
      <c r="L734" s="53"/>
    </row>
    <row r="735" spans="2:12" x14ac:dyDescent="0.2">
      <c r="B735" s="51"/>
      <c r="F735" s="53"/>
      <c r="G735" s="53"/>
      <c r="H735" s="53"/>
      <c r="I735" s="53"/>
      <c r="J735" s="53"/>
      <c r="K735" s="53"/>
      <c r="L735" s="53"/>
    </row>
    <row r="736" spans="2:12" x14ac:dyDescent="0.2">
      <c r="B736" s="51"/>
      <c r="F736" s="53"/>
      <c r="G736" s="53"/>
      <c r="H736" s="53"/>
      <c r="I736" s="53"/>
      <c r="J736" s="53"/>
      <c r="K736" s="53"/>
      <c r="L736" s="53"/>
    </row>
    <row r="737" spans="2:12" x14ac:dyDescent="0.2">
      <c r="B737" s="51"/>
      <c r="F737" s="53"/>
      <c r="G737" s="53"/>
      <c r="H737" s="53"/>
      <c r="I737" s="53"/>
      <c r="J737" s="53"/>
      <c r="K737" s="53"/>
      <c r="L737" s="53"/>
    </row>
    <row r="738" spans="2:12" x14ac:dyDescent="0.2">
      <c r="B738" s="51"/>
      <c r="F738" s="53"/>
      <c r="G738" s="53"/>
      <c r="H738" s="53"/>
      <c r="I738" s="53"/>
      <c r="J738" s="53"/>
      <c r="K738" s="53"/>
      <c r="L738" s="53"/>
    </row>
    <row r="739" spans="2:12" x14ac:dyDescent="0.2">
      <c r="B739" s="51"/>
      <c r="F739" s="53"/>
      <c r="G739" s="53"/>
      <c r="H739" s="53"/>
      <c r="I739" s="53"/>
      <c r="J739" s="53"/>
      <c r="K739" s="53"/>
      <c r="L739" s="53"/>
    </row>
    <row r="740" spans="2:12" x14ac:dyDescent="0.2">
      <c r="B740" s="51"/>
      <c r="F740" s="53"/>
      <c r="G740" s="53"/>
      <c r="H740" s="53"/>
      <c r="I740" s="53"/>
      <c r="J740" s="53"/>
      <c r="K740" s="53"/>
      <c r="L740" s="53"/>
    </row>
    <row r="741" spans="2:12" x14ac:dyDescent="0.2">
      <c r="B741" s="51"/>
      <c r="F741" s="53"/>
      <c r="G741" s="53"/>
      <c r="H741" s="53"/>
      <c r="I741" s="53"/>
      <c r="J741" s="53"/>
      <c r="K741" s="53"/>
      <c r="L741" s="53"/>
    </row>
    <row r="742" spans="2:12" x14ac:dyDescent="0.2">
      <c r="B742" s="51"/>
      <c r="F742" s="53"/>
      <c r="G742" s="53"/>
      <c r="H742" s="53"/>
      <c r="I742" s="53"/>
      <c r="J742" s="53"/>
      <c r="K742" s="53"/>
      <c r="L742" s="53"/>
    </row>
    <row r="743" spans="2:12" x14ac:dyDescent="0.2">
      <c r="B743" s="51"/>
      <c r="F743" s="53"/>
      <c r="G743" s="53"/>
      <c r="H743" s="53"/>
      <c r="I743" s="53"/>
      <c r="J743" s="53"/>
      <c r="K743" s="53"/>
      <c r="L743" s="53"/>
    </row>
    <row r="744" spans="2:12" x14ac:dyDescent="0.2">
      <c r="B744" s="51"/>
      <c r="F744" s="53"/>
      <c r="G744" s="53"/>
      <c r="H744" s="53"/>
      <c r="I744" s="53"/>
      <c r="J744" s="53"/>
      <c r="K744" s="53"/>
      <c r="L744" s="53"/>
    </row>
    <row r="745" spans="2:12" x14ac:dyDescent="0.2">
      <c r="B745" s="51"/>
      <c r="F745" s="53"/>
      <c r="G745" s="53"/>
      <c r="H745" s="53"/>
      <c r="I745" s="53"/>
      <c r="J745" s="53"/>
      <c r="K745" s="53"/>
      <c r="L745" s="53"/>
    </row>
    <row r="746" spans="2:12" x14ac:dyDescent="0.2">
      <c r="B746" s="51"/>
      <c r="F746" s="53"/>
      <c r="G746" s="53"/>
      <c r="H746" s="53"/>
      <c r="I746" s="53"/>
      <c r="J746" s="53"/>
      <c r="K746" s="53"/>
      <c r="L746" s="53"/>
    </row>
    <row r="747" spans="2:12" x14ac:dyDescent="0.2">
      <c r="B747" s="51"/>
      <c r="F747" s="53"/>
      <c r="G747" s="53"/>
      <c r="H747" s="53"/>
      <c r="I747" s="53"/>
      <c r="J747" s="53"/>
      <c r="K747" s="53"/>
      <c r="L747" s="53"/>
    </row>
    <row r="748" spans="2:12" x14ac:dyDescent="0.2">
      <c r="B748" s="51"/>
      <c r="F748" s="53"/>
      <c r="G748" s="53"/>
      <c r="H748" s="53"/>
      <c r="I748" s="53"/>
      <c r="J748" s="53"/>
      <c r="K748" s="53"/>
      <c r="L748" s="53"/>
    </row>
    <row r="749" spans="2:12" x14ac:dyDescent="0.2">
      <c r="B749" s="51"/>
      <c r="F749" s="53"/>
      <c r="G749" s="53"/>
      <c r="H749" s="53"/>
      <c r="I749" s="53"/>
      <c r="J749" s="53"/>
      <c r="K749" s="53"/>
      <c r="L749" s="53"/>
    </row>
    <row r="750" spans="2:12" x14ac:dyDescent="0.2">
      <c r="B750" s="51"/>
      <c r="F750" s="53"/>
      <c r="G750" s="53"/>
      <c r="H750" s="53"/>
      <c r="I750" s="53"/>
      <c r="J750" s="53"/>
      <c r="K750" s="53"/>
      <c r="L750" s="53"/>
    </row>
    <row r="751" spans="2:12" x14ac:dyDescent="0.2">
      <c r="B751" s="51"/>
      <c r="F751" s="53"/>
      <c r="G751" s="53"/>
      <c r="H751" s="53"/>
      <c r="I751" s="53"/>
      <c r="J751" s="53"/>
      <c r="K751" s="53"/>
      <c r="L751" s="53"/>
    </row>
    <row r="752" spans="2:12" x14ac:dyDescent="0.2">
      <c r="B752" s="51"/>
      <c r="F752" s="53"/>
      <c r="G752" s="53"/>
      <c r="H752" s="53"/>
      <c r="I752" s="53"/>
      <c r="J752" s="53"/>
      <c r="K752" s="53"/>
      <c r="L752" s="53"/>
    </row>
    <row r="753" spans="2:12" x14ac:dyDescent="0.2">
      <c r="B753" s="51"/>
      <c r="F753" s="53"/>
      <c r="G753" s="53"/>
      <c r="H753" s="53"/>
      <c r="I753" s="53"/>
      <c r="J753" s="53"/>
      <c r="K753" s="53"/>
      <c r="L753" s="53"/>
    </row>
    <row r="754" spans="2:12" x14ac:dyDescent="0.2">
      <c r="B754" s="51"/>
      <c r="F754" s="53"/>
      <c r="G754" s="53"/>
      <c r="H754" s="53"/>
      <c r="I754" s="53"/>
      <c r="J754" s="53"/>
      <c r="K754" s="53"/>
      <c r="L754" s="53"/>
    </row>
    <row r="755" spans="2:12" x14ac:dyDescent="0.2">
      <c r="B755" s="51"/>
      <c r="F755" s="53"/>
      <c r="G755" s="53"/>
      <c r="H755" s="53"/>
      <c r="I755" s="53"/>
      <c r="J755" s="53"/>
      <c r="K755" s="53"/>
      <c r="L755" s="53"/>
    </row>
    <row r="756" spans="2:12" x14ac:dyDescent="0.2">
      <c r="B756" s="51"/>
      <c r="F756" s="53"/>
      <c r="G756" s="53"/>
      <c r="H756" s="53"/>
      <c r="I756" s="53"/>
      <c r="J756" s="53"/>
      <c r="K756" s="53"/>
      <c r="L756" s="53"/>
    </row>
    <row r="757" spans="2:12" x14ac:dyDescent="0.2">
      <c r="B757" s="51"/>
      <c r="F757" s="53"/>
      <c r="G757" s="53"/>
      <c r="H757" s="53"/>
      <c r="I757" s="53"/>
      <c r="J757" s="53"/>
      <c r="K757" s="53"/>
      <c r="L757" s="53"/>
    </row>
    <row r="758" spans="2:12" x14ac:dyDescent="0.2">
      <c r="B758" s="51"/>
      <c r="F758" s="53"/>
      <c r="G758" s="53"/>
      <c r="H758" s="53"/>
      <c r="I758" s="53"/>
      <c r="J758" s="53"/>
      <c r="K758" s="53"/>
      <c r="L758" s="53"/>
    </row>
    <row r="759" spans="2:12" x14ac:dyDescent="0.2">
      <c r="B759" s="51"/>
      <c r="F759" s="53"/>
      <c r="G759" s="53"/>
      <c r="H759" s="53"/>
      <c r="I759" s="53"/>
      <c r="J759" s="53"/>
      <c r="K759" s="53"/>
      <c r="L759" s="53"/>
    </row>
    <row r="760" spans="2:12" x14ac:dyDescent="0.2">
      <c r="B760" s="51"/>
      <c r="F760" s="53"/>
      <c r="G760" s="53"/>
      <c r="H760" s="53"/>
      <c r="I760" s="53"/>
      <c r="J760" s="53"/>
      <c r="K760" s="53"/>
      <c r="L760" s="53"/>
    </row>
    <row r="761" spans="2:12" x14ac:dyDescent="0.2">
      <c r="B761" s="51"/>
      <c r="F761" s="53"/>
      <c r="G761" s="53"/>
      <c r="H761" s="53"/>
      <c r="I761" s="53"/>
      <c r="J761" s="53"/>
      <c r="K761" s="53"/>
      <c r="L761" s="53"/>
    </row>
    <row r="762" spans="2:12" x14ac:dyDescent="0.2">
      <c r="B762" s="51"/>
      <c r="F762" s="53"/>
      <c r="G762" s="53"/>
      <c r="H762" s="53"/>
      <c r="I762" s="53"/>
      <c r="J762" s="53"/>
      <c r="K762" s="53"/>
      <c r="L762" s="53"/>
    </row>
    <row r="763" spans="2:12" x14ac:dyDescent="0.2">
      <c r="B763" s="51"/>
      <c r="F763" s="53"/>
      <c r="G763" s="53"/>
      <c r="H763" s="53"/>
      <c r="I763" s="53"/>
      <c r="J763" s="53"/>
      <c r="K763" s="53"/>
      <c r="L763" s="53"/>
    </row>
    <row r="764" spans="2:12" x14ac:dyDescent="0.2">
      <c r="B764" s="51"/>
      <c r="F764" s="53"/>
      <c r="G764" s="53"/>
      <c r="H764" s="53"/>
      <c r="I764" s="53"/>
      <c r="J764" s="53"/>
      <c r="K764" s="53"/>
      <c r="L764" s="53"/>
    </row>
    <row r="765" spans="2:12" x14ac:dyDescent="0.2">
      <c r="B765" s="51"/>
      <c r="F765" s="53"/>
      <c r="G765" s="53"/>
      <c r="H765" s="53"/>
      <c r="I765" s="53"/>
      <c r="J765" s="53"/>
      <c r="K765" s="53"/>
      <c r="L765" s="53"/>
    </row>
    <row r="766" spans="2:12" x14ac:dyDescent="0.2">
      <c r="B766" s="51"/>
      <c r="F766" s="53"/>
      <c r="G766" s="53"/>
      <c r="H766" s="53"/>
      <c r="I766" s="53"/>
      <c r="J766" s="53"/>
      <c r="K766" s="53"/>
      <c r="L766" s="53"/>
    </row>
    <row r="767" spans="2:12" x14ac:dyDescent="0.2">
      <c r="B767" s="51"/>
      <c r="F767" s="53"/>
      <c r="G767" s="53"/>
      <c r="H767" s="53"/>
      <c r="I767" s="53"/>
      <c r="J767" s="53"/>
      <c r="K767" s="53"/>
      <c r="L767" s="53"/>
    </row>
    <row r="768" spans="2:12" x14ac:dyDescent="0.2">
      <c r="B768" s="51"/>
      <c r="F768" s="53"/>
      <c r="G768" s="53"/>
      <c r="H768" s="53"/>
      <c r="I768" s="53"/>
      <c r="J768" s="53"/>
      <c r="K768" s="53"/>
      <c r="L768" s="53"/>
    </row>
    <row r="769" spans="2:12" x14ac:dyDescent="0.2">
      <c r="B769" s="51"/>
      <c r="F769" s="53"/>
      <c r="G769" s="53"/>
      <c r="H769" s="53"/>
      <c r="I769" s="53"/>
      <c r="J769" s="53"/>
      <c r="K769" s="53"/>
      <c r="L769" s="53"/>
    </row>
    <row r="770" spans="2:12" x14ac:dyDescent="0.2">
      <c r="B770" s="51"/>
      <c r="F770" s="53"/>
      <c r="G770" s="53"/>
      <c r="H770" s="53"/>
      <c r="I770" s="53"/>
      <c r="J770" s="53"/>
      <c r="K770" s="53"/>
      <c r="L770" s="53"/>
    </row>
    <row r="771" spans="2:12" x14ac:dyDescent="0.2">
      <c r="B771" s="51"/>
      <c r="F771" s="53"/>
      <c r="G771" s="53"/>
      <c r="H771" s="53"/>
      <c r="I771" s="53"/>
      <c r="J771" s="53"/>
      <c r="K771" s="53"/>
      <c r="L771" s="53"/>
    </row>
    <row r="772" spans="2:12" x14ac:dyDescent="0.2">
      <c r="B772" s="51"/>
      <c r="F772" s="53"/>
      <c r="G772" s="53"/>
      <c r="H772" s="53"/>
      <c r="I772" s="53"/>
      <c r="J772" s="53"/>
      <c r="K772" s="53"/>
      <c r="L772" s="53"/>
    </row>
    <row r="773" spans="2:12" x14ac:dyDescent="0.2">
      <c r="B773" s="51"/>
      <c r="F773" s="53"/>
      <c r="G773" s="53"/>
      <c r="H773" s="53"/>
      <c r="I773" s="53"/>
      <c r="J773" s="53"/>
      <c r="K773" s="53"/>
      <c r="L773" s="53"/>
    </row>
    <row r="774" spans="2:12" x14ac:dyDescent="0.2">
      <c r="B774" s="51"/>
      <c r="F774" s="53"/>
      <c r="G774" s="53"/>
      <c r="H774" s="53"/>
      <c r="I774" s="53"/>
      <c r="J774" s="53"/>
      <c r="K774" s="53"/>
      <c r="L774" s="53"/>
    </row>
    <row r="775" spans="2:12" x14ac:dyDescent="0.2">
      <c r="B775" s="51"/>
      <c r="F775" s="53"/>
      <c r="G775" s="53"/>
      <c r="H775" s="53"/>
      <c r="I775" s="53"/>
      <c r="J775" s="53"/>
      <c r="K775" s="53"/>
      <c r="L775" s="53"/>
    </row>
    <row r="776" spans="2:12" x14ac:dyDescent="0.2">
      <c r="B776" s="51"/>
      <c r="F776" s="53"/>
      <c r="G776" s="53"/>
      <c r="H776" s="53"/>
      <c r="I776" s="53"/>
      <c r="J776" s="53"/>
      <c r="K776" s="53"/>
      <c r="L776" s="53"/>
    </row>
    <row r="777" spans="2:12" x14ac:dyDescent="0.2">
      <c r="B777" s="51"/>
      <c r="F777" s="53"/>
      <c r="G777" s="53"/>
      <c r="H777" s="53"/>
      <c r="I777" s="53"/>
      <c r="J777" s="53"/>
      <c r="K777" s="53"/>
      <c r="L777" s="53"/>
    </row>
    <row r="778" spans="2:12" x14ac:dyDescent="0.2">
      <c r="B778" s="51"/>
      <c r="F778" s="53"/>
      <c r="G778" s="53"/>
      <c r="H778" s="53"/>
      <c r="I778" s="53"/>
      <c r="J778" s="53"/>
      <c r="K778" s="53"/>
      <c r="L778" s="53"/>
    </row>
    <row r="779" spans="2:12" x14ac:dyDescent="0.2">
      <c r="B779" s="51"/>
      <c r="F779" s="53"/>
      <c r="G779" s="53"/>
      <c r="H779" s="53"/>
      <c r="I779" s="53"/>
      <c r="J779" s="53"/>
      <c r="K779" s="53"/>
      <c r="L779" s="53"/>
    </row>
    <row r="780" spans="2:12" x14ac:dyDescent="0.2">
      <c r="B780" s="51"/>
      <c r="F780" s="53"/>
      <c r="G780" s="53"/>
      <c r="H780" s="53"/>
      <c r="I780" s="53"/>
      <c r="J780" s="53"/>
      <c r="K780" s="53"/>
      <c r="L780" s="53"/>
    </row>
    <row r="781" spans="2:12" x14ac:dyDescent="0.2">
      <c r="B781" s="51"/>
      <c r="F781" s="53"/>
      <c r="G781" s="53"/>
      <c r="H781" s="53"/>
      <c r="I781" s="53"/>
      <c r="J781" s="53"/>
      <c r="K781" s="53"/>
      <c r="L781" s="53"/>
    </row>
    <row r="782" spans="2:12" x14ac:dyDescent="0.2">
      <c r="B782" s="51"/>
      <c r="F782" s="53"/>
      <c r="G782" s="53"/>
      <c r="H782" s="53"/>
      <c r="I782" s="53"/>
      <c r="J782" s="53"/>
      <c r="K782" s="53"/>
      <c r="L782" s="53"/>
    </row>
    <row r="783" spans="2:12" x14ac:dyDescent="0.2">
      <c r="B783" s="51"/>
      <c r="F783" s="53"/>
      <c r="G783" s="53"/>
      <c r="H783" s="53"/>
      <c r="I783" s="53"/>
      <c r="J783" s="53"/>
      <c r="K783" s="53"/>
      <c r="L783" s="53"/>
    </row>
    <row r="784" spans="2:12" x14ac:dyDescent="0.2">
      <c r="B784" s="51"/>
      <c r="F784" s="53"/>
      <c r="G784" s="53"/>
      <c r="H784" s="53"/>
      <c r="I784" s="53"/>
      <c r="J784" s="53"/>
      <c r="K784" s="53"/>
      <c r="L784" s="53"/>
    </row>
    <row r="785" spans="2:12" x14ac:dyDescent="0.2">
      <c r="B785" s="51"/>
      <c r="F785" s="53"/>
      <c r="G785" s="53"/>
      <c r="H785" s="53"/>
      <c r="I785" s="53"/>
      <c r="J785" s="53"/>
      <c r="K785" s="53"/>
      <c r="L785" s="53"/>
    </row>
    <row r="786" spans="2:12" x14ac:dyDescent="0.2">
      <c r="B786" s="51"/>
      <c r="F786" s="53"/>
      <c r="G786" s="53"/>
      <c r="H786" s="53"/>
      <c r="I786" s="53"/>
      <c r="J786" s="53"/>
      <c r="K786" s="53"/>
      <c r="L786" s="53"/>
    </row>
    <row r="787" spans="2:12" x14ac:dyDescent="0.2">
      <c r="B787" s="51"/>
      <c r="F787" s="53"/>
      <c r="G787" s="53"/>
      <c r="H787" s="53"/>
      <c r="I787" s="53"/>
      <c r="J787" s="53"/>
      <c r="K787" s="53"/>
      <c r="L787" s="53"/>
    </row>
    <row r="788" spans="2:12" x14ac:dyDescent="0.2">
      <c r="B788" s="51"/>
      <c r="F788" s="53"/>
      <c r="G788" s="53"/>
      <c r="H788" s="53"/>
      <c r="I788" s="53"/>
      <c r="J788" s="53"/>
      <c r="K788" s="53"/>
      <c r="L788" s="53"/>
    </row>
    <row r="789" spans="2:12" x14ac:dyDescent="0.2">
      <c r="B789" s="51"/>
      <c r="F789" s="53"/>
      <c r="G789" s="53"/>
      <c r="H789" s="53"/>
      <c r="I789" s="53"/>
      <c r="J789" s="53"/>
      <c r="K789" s="53"/>
      <c r="L789" s="53"/>
    </row>
    <row r="790" spans="2:12" x14ac:dyDescent="0.2">
      <c r="B790" s="51"/>
      <c r="F790" s="53"/>
      <c r="G790" s="53"/>
      <c r="H790" s="53"/>
      <c r="I790" s="53"/>
      <c r="J790" s="53"/>
      <c r="K790" s="53"/>
      <c r="L790" s="53"/>
    </row>
    <row r="791" spans="2:12" x14ac:dyDescent="0.2">
      <c r="B791" s="51"/>
      <c r="F791" s="53"/>
      <c r="G791" s="53"/>
      <c r="H791" s="53"/>
      <c r="I791" s="53"/>
      <c r="J791" s="53"/>
      <c r="K791" s="53"/>
      <c r="L791" s="53"/>
    </row>
    <row r="792" spans="2:12" x14ac:dyDescent="0.2">
      <c r="B792" s="51"/>
      <c r="F792" s="53"/>
      <c r="G792" s="53"/>
      <c r="H792" s="53"/>
      <c r="I792" s="53"/>
      <c r="J792" s="53"/>
      <c r="K792" s="53"/>
      <c r="L792" s="53"/>
    </row>
    <row r="793" spans="2:12" x14ac:dyDescent="0.2">
      <c r="B793" s="51"/>
      <c r="F793" s="53"/>
      <c r="G793" s="53"/>
      <c r="H793" s="53"/>
      <c r="I793" s="53"/>
      <c r="J793" s="53"/>
      <c r="K793" s="53"/>
      <c r="L793" s="53"/>
    </row>
    <row r="794" spans="2:12" x14ac:dyDescent="0.2">
      <c r="B794" s="51"/>
      <c r="F794" s="53"/>
      <c r="G794" s="53"/>
      <c r="H794" s="53"/>
      <c r="I794" s="53"/>
      <c r="J794" s="53"/>
      <c r="K794" s="53"/>
      <c r="L794" s="53"/>
    </row>
    <row r="795" spans="2:12" x14ac:dyDescent="0.2">
      <c r="B795" s="51"/>
      <c r="F795" s="53"/>
      <c r="G795" s="53"/>
      <c r="H795" s="53"/>
      <c r="I795" s="53"/>
      <c r="J795" s="53"/>
      <c r="K795" s="53"/>
      <c r="L795" s="53"/>
    </row>
    <row r="796" spans="2:12" x14ac:dyDescent="0.2">
      <c r="B796" s="51"/>
      <c r="F796" s="53"/>
      <c r="G796" s="53"/>
      <c r="H796" s="53"/>
      <c r="I796" s="53"/>
      <c r="J796" s="53"/>
      <c r="K796" s="53"/>
      <c r="L796" s="53"/>
    </row>
    <row r="797" spans="2:12" x14ac:dyDescent="0.2">
      <c r="B797" s="51"/>
      <c r="F797" s="53"/>
      <c r="G797" s="53"/>
      <c r="H797" s="53"/>
      <c r="I797" s="53"/>
      <c r="J797" s="53"/>
      <c r="K797" s="53"/>
      <c r="L797" s="53"/>
    </row>
    <row r="798" spans="2:12" x14ac:dyDescent="0.2">
      <c r="B798" s="51"/>
      <c r="F798" s="53"/>
      <c r="G798" s="53"/>
      <c r="H798" s="53"/>
      <c r="I798" s="53"/>
      <c r="J798" s="53"/>
      <c r="K798" s="53"/>
      <c r="L798" s="53"/>
    </row>
    <row r="799" spans="2:12" x14ac:dyDescent="0.2">
      <c r="B799" s="51"/>
      <c r="F799" s="53"/>
      <c r="G799" s="53"/>
      <c r="H799" s="53"/>
      <c r="I799" s="53"/>
      <c r="J799" s="53"/>
      <c r="K799" s="53"/>
      <c r="L799" s="53"/>
    </row>
    <row r="800" spans="2:12" x14ac:dyDescent="0.2">
      <c r="B800" s="51"/>
      <c r="F800" s="53"/>
      <c r="G800" s="53"/>
      <c r="H800" s="53"/>
      <c r="I800" s="53"/>
      <c r="J800" s="53"/>
      <c r="K800" s="53"/>
      <c r="L800" s="53"/>
    </row>
    <row r="801" spans="2:12" x14ac:dyDescent="0.2">
      <c r="B801" s="51"/>
      <c r="F801" s="53"/>
      <c r="G801" s="53"/>
      <c r="H801" s="53"/>
      <c r="I801" s="53"/>
      <c r="J801" s="53"/>
      <c r="K801" s="53"/>
      <c r="L801" s="53"/>
    </row>
    <row r="802" spans="2:12" x14ac:dyDescent="0.2">
      <c r="B802" s="51"/>
      <c r="F802" s="53"/>
      <c r="G802" s="53"/>
      <c r="H802" s="53"/>
      <c r="I802" s="53"/>
      <c r="J802" s="53"/>
      <c r="K802" s="53"/>
      <c r="L802" s="53"/>
    </row>
    <row r="803" spans="2:12" x14ac:dyDescent="0.2">
      <c r="B803" s="51"/>
      <c r="F803" s="53"/>
      <c r="G803" s="53"/>
      <c r="H803" s="53"/>
      <c r="I803" s="53"/>
      <c r="J803" s="53"/>
      <c r="K803" s="53"/>
      <c r="L803" s="53"/>
    </row>
    <row r="804" spans="2:12" x14ac:dyDescent="0.2">
      <c r="B804" s="51"/>
      <c r="F804" s="53"/>
      <c r="G804" s="53"/>
      <c r="H804" s="53"/>
      <c r="I804" s="53"/>
      <c r="J804" s="53"/>
      <c r="K804" s="53"/>
      <c r="L804" s="53"/>
    </row>
    <row r="805" spans="2:12" x14ac:dyDescent="0.2">
      <c r="B805" s="51"/>
      <c r="F805" s="53"/>
      <c r="G805" s="53"/>
      <c r="H805" s="53"/>
      <c r="I805" s="53"/>
      <c r="J805" s="53"/>
      <c r="K805" s="53"/>
      <c r="L805" s="53"/>
    </row>
    <row r="806" spans="2:12" x14ac:dyDescent="0.2">
      <c r="B806" s="51"/>
      <c r="F806" s="53"/>
      <c r="G806" s="53"/>
      <c r="H806" s="53"/>
      <c r="I806" s="53"/>
      <c r="J806" s="53"/>
      <c r="K806" s="53"/>
      <c r="L806" s="53"/>
    </row>
    <row r="807" spans="2:12" x14ac:dyDescent="0.2">
      <c r="B807" s="51"/>
      <c r="F807" s="53"/>
      <c r="G807" s="53"/>
      <c r="H807" s="53"/>
      <c r="I807" s="53"/>
      <c r="J807" s="53"/>
      <c r="K807" s="53"/>
      <c r="L807" s="53"/>
    </row>
    <row r="808" spans="2:12" x14ac:dyDescent="0.2">
      <c r="B808" s="51"/>
      <c r="F808" s="53"/>
      <c r="G808" s="53"/>
      <c r="H808" s="53"/>
      <c r="I808" s="53"/>
      <c r="J808" s="53"/>
      <c r="K808" s="53"/>
      <c r="L808" s="53"/>
    </row>
    <row r="809" spans="2:12" x14ac:dyDescent="0.2">
      <c r="B809" s="51"/>
      <c r="F809" s="53"/>
      <c r="G809" s="53"/>
      <c r="H809" s="53"/>
      <c r="I809" s="53"/>
      <c r="J809" s="53"/>
      <c r="K809" s="53"/>
      <c r="L809" s="53"/>
    </row>
    <row r="810" spans="2:12" x14ac:dyDescent="0.2">
      <c r="B810" s="51"/>
      <c r="F810" s="53"/>
      <c r="G810" s="53"/>
      <c r="H810" s="53"/>
      <c r="I810" s="53"/>
      <c r="J810" s="53"/>
      <c r="K810" s="53"/>
      <c r="L810" s="53"/>
    </row>
    <row r="811" spans="2:12" x14ac:dyDescent="0.2">
      <c r="B811" s="51"/>
      <c r="F811" s="53"/>
      <c r="G811" s="53"/>
      <c r="H811" s="53"/>
      <c r="I811" s="53"/>
      <c r="J811" s="53"/>
      <c r="K811" s="53"/>
      <c r="L811" s="53"/>
    </row>
    <row r="812" spans="2:12" x14ac:dyDescent="0.2">
      <c r="B812" s="51"/>
      <c r="F812" s="53"/>
      <c r="G812" s="53"/>
      <c r="H812" s="53"/>
      <c r="I812" s="53"/>
      <c r="J812" s="53"/>
      <c r="K812" s="53"/>
      <c r="L812" s="53"/>
    </row>
    <row r="813" spans="2:12" x14ac:dyDescent="0.2">
      <c r="B813" s="51"/>
      <c r="F813" s="53"/>
      <c r="G813" s="53"/>
      <c r="H813" s="53"/>
      <c r="I813" s="53"/>
      <c r="J813" s="53"/>
      <c r="K813" s="53"/>
      <c r="L813" s="53"/>
    </row>
    <row r="814" spans="2:12" x14ac:dyDescent="0.2">
      <c r="B814" s="51"/>
      <c r="F814" s="53"/>
      <c r="G814" s="53"/>
      <c r="H814" s="53"/>
      <c r="I814" s="53"/>
      <c r="J814" s="53"/>
      <c r="K814" s="53"/>
      <c r="L814" s="53"/>
    </row>
    <row r="815" spans="2:12" x14ac:dyDescent="0.2">
      <c r="B815" s="51"/>
      <c r="F815" s="53"/>
      <c r="G815" s="53"/>
      <c r="H815" s="53"/>
      <c r="I815" s="53"/>
      <c r="J815" s="53"/>
      <c r="K815" s="53"/>
      <c r="L815" s="53"/>
    </row>
    <row r="816" spans="2:12" x14ac:dyDescent="0.2">
      <c r="B816" s="51"/>
      <c r="F816" s="53"/>
      <c r="G816" s="53"/>
      <c r="H816" s="53"/>
      <c r="I816" s="53"/>
      <c r="J816" s="53"/>
      <c r="K816" s="53"/>
      <c r="L816" s="53"/>
    </row>
    <row r="817" spans="2:12" x14ac:dyDescent="0.2">
      <c r="B817" s="51"/>
      <c r="F817" s="53"/>
      <c r="G817" s="53"/>
      <c r="H817" s="53"/>
      <c r="I817" s="53"/>
      <c r="J817" s="53"/>
      <c r="K817" s="53"/>
      <c r="L817" s="53"/>
    </row>
    <row r="818" spans="2:12" x14ac:dyDescent="0.2">
      <c r="B818" s="51"/>
      <c r="F818" s="53"/>
      <c r="G818" s="53"/>
      <c r="H818" s="53"/>
      <c r="I818" s="53"/>
      <c r="J818" s="53"/>
      <c r="K818" s="53"/>
      <c r="L818" s="53"/>
    </row>
    <row r="819" spans="2:12" x14ac:dyDescent="0.2">
      <c r="B819" s="51"/>
      <c r="F819" s="53"/>
      <c r="G819" s="53"/>
      <c r="H819" s="53"/>
      <c r="I819" s="53"/>
      <c r="J819" s="53"/>
      <c r="K819" s="53"/>
      <c r="L819" s="53"/>
    </row>
    <row r="820" spans="2:12" x14ac:dyDescent="0.2">
      <c r="B820" s="51"/>
      <c r="F820" s="53"/>
      <c r="G820" s="53"/>
      <c r="H820" s="53"/>
      <c r="I820" s="53"/>
      <c r="J820" s="53"/>
      <c r="K820" s="53"/>
      <c r="L820" s="53"/>
    </row>
    <row r="821" spans="2:12" x14ac:dyDescent="0.2">
      <c r="B821" s="51"/>
      <c r="F821" s="53"/>
      <c r="G821" s="53"/>
      <c r="H821" s="53"/>
      <c r="I821" s="53"/>
      <c r="J821" s="53"/>
      <c r="K821" s="53"/>
      <c r="L821" s="53"/>
    </row>
    <row r="822" spans="2:12" x14ac:dyDescent="0.2">
      <c r="B822" s="51"/>
      <c r="F822" s="53"/>
      <c r="G822" s="53"/>
      <c r="H822" s="53"/>
      <c r="I822" s="53"/>
      <c r="J822" s="53"/>
      <c r="K822" s="53"/>
      <c r="L822" s="53"/>
    </row>
    <row r="823" spans="2:12" x14ac:dyDescent="0.2">
      <c r="B823" s="51"/>
      <c r="F823" s="53"/>
      <c r="G823" s="53"/>
      <c r="H823" s="53"/>
      <c r="I823" s="53"/>
      <c r="J823" s="53"/>
      <c r="K823" s="53"/>
      <c r="L823" s="53"/>
    </row>
    <row r="824" spans="2:12" x14ac:dyDescent="0.2">
      <c r="B824" s="51"/>
      <c r="F824" s="53"/>
      <c r="G824" s="53"/>
      <c r="H824" s="53"/>
      <c r="I824" s="53"/>
      <c r="J824" s="53"/>
      <c r="K824" s="53"/>
      <c r="L824" s="53"/>
    </row>
    <row r="825" spans="2:12" x14ac:dyDescent="0.2">
      <c r="B825" s="51"/>
      <c r="F825" s="53"/>
      <c r="G825" s="53"/>
      <c r="H825" s="53"/>
      <c r="I825" s="53"/>
      <c r="J825" s="53"/>
      <c r="K825" s="53"/>
      <c r="L825" s="53"/>
    </row>
    <row r="826" spans="2:12" x14ac:dyDescent="0.2">
      <c r="B826" s="51"/>
      <c r="F826" s="53"/>
      <c r="G826" s="53"/>
      <c r="H826" s="53"/>
      <c r="I826" s="53"/>
      <c r="J826" s="53"/>
      <c r="K826" s="53"/>
      <c r="L826" s="53"/>
    </row>
    <row r="827" spans="2:12" x14ac:dyDescent="0.2">
      <c r="B827" s="51"/>
      <c r="F827" s="53"/>
      <c r="G827" s="53"/>
      <c r="H827" s="53"/>
      <c r="I827" s="53"/>
      <c r="J827" s="53"/>
      <c r="K827" s="53"/>
      <c r="L827" s="53"/>
    </row>
    <row r="828" spans="2:12" x14ac:dyDescent="0.2">
      <c r="B828" s="51"/>
      <c r="F828" s="53"/>
      <c r="G828" s="53"/>
      <c r="H828" s="53"/>
      <c r="I828" s="53"/>
      <c r="J828" s="53"/>
      <c r="K828" s="53"/>
      <c r="L828" s="53"/>
    </row>
    <row r="829" spans="2:12" x14ac:dyDescent="0.2">
      <c r="B829" s="51"/>
      <c r="F829" s="53"/>
      <c r="G829" s="53"/>
      <c r="H829" s="53"/>
      <c r="I829" s="53"/>
      <c r="J829" s="53"/>
      <c r="K829" s="53"/>
      <c r="L829" s="53"/>
    </row>
    <row r="830" spans="2:12" x14ac:dyDescent="0.2">
      <c r="B830" s="51"/>
      <c r="F830" s="53"/>
      <c r="G830" s="53"/>
      <c r="H830" s="53"/>
      <c r="I830" s="53"/>
      <c r="J830" s="53"/>
      <c r="K830" s="53"/>
      <c r="L830" s="53"/>
    </row>
    <row r="831" spans="2:12" x14ac:dyDescent="0.2">
      <c r="B831" s="51"/>
      <c r="F831" s="53"/>
      <c r="G831" s="53"/>
      <c r="H831" s="53"/>
      <c r="I831" s="53"/>
      <c r="J831" s="53"/>
      <c r="K831" s="53"/>
      <c r="L831" s="53"/>
    </row>
    <row r="832" spans="2:12" x14ac:dyDescent="0.2">
      <c r="B832" s="51"/>
      <c r="F832" s="53"/>
      <c r="G832" s="53"/>
      <c r="H832" s="53"/>
      <c r="I832" s="53"/>
      <c r="J832" s="53"/>
      <c r="K832" s="53"/>
      <c r="L832" s="53"/>
    </row>
    <row r="833" spans="2:12" x14ac:dyDescent="0.2">
      <c r="B833" s="51"/>
      <c r="F833" s="53"/>
      <c r="G833" s="53"/>
      <c r="H833" s="53"/>
      <c r="I833" s="53"/>
      <c r="J833" s="53"/>
      <c r="K833" s="53"/>
      <c r="L833" s="53"/>
    </row>
    <row r="834" spans="2:12" x14ac:dyDescent="0.2">
      <c r="B834" s="51"/>
      <c r="F834" s="53"/>
      <c r="G834" s="53"/>
      <c r="H834" s="53"/>
      <c r="I834" s="53"/>
      <c r="J834" s="53"/>
      <c r="K834" s="53"/>
      <c r="L834" s="53"/>
    </row>
    <row r="835" spans="2:12" x14ac:dyDescent="0.2">
      <c r="B835" s="51"/>
      <c r="F835" s="53"/>
      <c r="G835" s="53"/>
      <c r="H835" s="53"/>
      <c r="I835" s="53"/>
      <c r="J835" s="53"/>
      <c r="K835" s="53"/>
      <c r="L835" s="53"/>
    </row>
    <row r="836" spans="2:12" x14ac:dyDescent="0.2">
      <c r="B836" s="51"/>
      <c r="F836" s="53"/>
      <c r="G836" s="53"/>
      <c r="H836" s="53"/>
      <c r="I836" s="53"/>
      <c r="J836" s="53"/>
      <c r="K836" s="53"/>
      <c r="L836" s="53"/>
    </row>
    <row r="837" spans="2:12" x14ac:dyDescent="0.2">
      <c r="B837" s="51"/>
      <c r="F837" s="53"/>
      <c r="G837" s="53"/>
      <c r="H837" s="53"/>
      <c r="I837" s="53"/>
      <c r="J837" s="53"/>
      <c r="K837" s="53"/>
      <c r="L837" s="53"/>
    </row>
    <row r="838" spans="2:12" x14ac:dyDescent="0.2">
      <c r="B838" s="51"/>
      <c r="F838" s="53"/>
      <c r="G838" s="53"/>
      <c r="H838" s="53"/>
      <c r="I838" s="53"/>
      <c r="J838" s="53"/>
      <c r="K838" s="53"/>
      <c r="L838" s="53"/>
    </row>
    <row r="839" spans="2:12" x14ac:dyDescent="0.2">
      <c r="B839" s="51"/>
      <c r="F839" s="53"/>
      <c r="G839" s="53"/>
      <c r="H839" s="53"/>
      <c r="I839" s="53"/>
      <c r="J839" s="53"/>
      <c r="K839" s="53"/>
      <c r="L839" s="53"/>
    </row>
    <row r="840" spans="2:12" x14ac:dyDescent="0.2">
      <c r="B840" s="51"/>
      <c r="F840" s="53"/>
      <c r="G840" s="53"/>
      <c r="H840" s="53"/>
      <c r="I840" s="53"/>
      <c r="J840" s="53"/>
      <c r="K840" s="53"/>
      <c r="L840" s="53"/>
    </row>
    <row r="841" spans="2:12" x14ac:dyDescent="0.2">
      <c r="B841" s="51"/>
      <c r="F841" s="53"/>
      <c r="G841" s="53"/>
      <c r="H841" s="53"/>
      <c r="I841" s="53"/>
      <c r="J841" s="53"/>
      <c r="K841" s="53"/>
      <c r="L841" s="53"/>
    </row>
    <row r="842" spans="2:12" x14ac:dyDescent="0.2">
      <c r="B842" s="51"/>
      <c r="F842" s="53"/>
      <c r="G842" s="53"/>
      <c r="H842" s="53"/>
      <c r="I842" s="53"/>
      <c r="J842" s="53"/>
      <c r="K842" s="53"/>
      <c r="L842" s="53"/>
    </row>
    <row r="843" spans="2:12" x14ac:dyDescent="0.2">
      <c r="B843" s="51"/>
      <c r="F843" s="53"/>
      <c r="G843" s="53"/>
      <c r="H843" s="53"/>
      <c r="I843" s="53"/>
      <c r="J843" s="53"/>
      <c r="K843" s="53"/>
      <c r="L843" s="53"/>
    </row>
    <row r="844" spans="2:12" x14ac:dyDescent="0.2">
      <c r="B844" s="51"/>
      <c r="F844" s="53"/>
      <c r="G844" s="53"/>
      <c r="H844" s="53"/>
      <c r="I844" s="53"/>
      <c r="J844" s="53"/>
      <c r="K844" s="53"/>
      <c r="L844" s="53"/>
    </row>
    <row r="845" spans="2:12" x14ac:dyDescent="0.2">
      <c r="B845" s="51"/>
      <c r="F845" s="53"/>
      <c r="G845" s="53"/>
      <c r="H845" s="53"/>
      <c r="I845" s="53"/>
      <c r="J845" s="53"/>
      <c r="K845" s="53"/>
      <c r="L845" s="53"/>
    </row>
    <row r="846" spans="2:12" x14ac:dyDescent="0.2">
      <c r="B846" s="51"/>
      <c r="F846" s="53"/>
      <c r="G846" s="53"/>
      <c r="H846" s="53"/>
      <c r="I846" s="53"/>
      <c r="J846" s="53"/>
      <c r="K846" s="53"/>
      <c r="L846" s="53"/>
    </row>
    <row r="847" spans="2:12" x14ac:dyDescent="0.2">
      <c r="B847" s="51"/>
      <c r="F847" s="53"/>
      <c r="G847" s="53"/>
      <c r="H847" s="53"/>
      <c r="I847" s="53"/>
      <c r="J847" s="53"/>
      <c r="K847" s="53"/>
      <c r="L847" s="53"/>
    </row>
    <row r="848" spans="2:12" x14ac:dyDescent="0.2">
      <c r="B848" s="51"/>
      <c r="F848" s="53"/>
      <c r="G848" s="53"/>
      <c r="H848" s="53"/>
      <c r="I848" s="53"/>
      <c r="J848" s="53"/>
      <c r="K848" s="53"/>
      <c r="L848" s="53"/>
    </row>
    <row r="849" spans="2:12" x14ac:dyDescent="0.2">
      <c r="B849" s="51"/>
      <c r="F849" s="53"/>
      <c r="G849" s="53"/>
      <c r="H849" s="53"/>
      <c r="I849" s="53"/>
      <c r="J849" s="53"/>
      <c r="K849" s="53"/>
      <c r="L849" s="53"/>
    </row>
    <row r="850" spans="2:12" x14ac:dyDescent="0.2">
      <c r="B850" s="51"/>
      <c r="F850" s="53"/>
      <c r="G850" s="53"/>
      <c r="H850" s="53"/>
      <c r="I850" s="53"/>
      <c r="J850" s="53"/>
      <c r="K850" s="53"/>
      <c r="L850" s="53"/>
    </row>
    <row r="851" spans="2:12" x14ac:dyDescent="0.2">
      <c r="B851" s="51"/>
      <c r="F851" s="53"/>
      <c r="G851" s="53"/>
      <c r="H851" s="53"/>
      <c r="I851" s="53"/>
      <c r="J851" s="53"/>
      <c r="K851" s="53"/>
      <c r="L851" s="53"/>
    </row>
    <row r="852" spans="2:12" x14ac:dyDescent="0.2">
      <c r="B852" s="51"/>
      <c r="F852" s="53"/>
      <c r="G852" s="53"/>
      <c r="H852" s="53"/>
      <c r="I852" s="53"/>
      <c r="J852" s="53"/>
      <c r="K852" s="53"/>
      <c r="L852" s="53"/>
    </row>
    <row r="853" spans="2:12" x14ac:dyDescent="0.2">
      <c r="B853" s="51"/>
      <c r="F853" s="53"/>
      <c r="G853" s="53"/>
      <c r="H853" s="53"/>
      <c r="I853" s="53"/>
      <c r="J853" s="53"/>
      <c r="K853" s="53"/>
      <c r="L853" s="53"/>
    </row>
    <row r="854" spans="2:12" x14ac:dyDescent="0.2">
      <c r="B854" s="51"/>
      <c r="F854" s="53"/>
      <c r="G854" s="53"/>
      <c r="H854" s="53"/>
      <c r="I854" s="53"/>
      <c r="J854" s="53"/>
      <c r="K854" s="53"/>
      <c r="L854" s="53"/>
    </row>
    <row r="855" spans="2:12" x14ac:dyDescent="0.2">
      <c r="B855" s="51"/>
      <c r="F855" s="53"/>
      <c r="G855" s="53"/>
      <c r="H855" s="53"/>
      <c r="I855" s="53"/>
      <c r="J855" s="53"/>
      <c r="K855" s="53"/>
      <c r="L855" s="53"/>
    </row>
    <row r="856" spans="2:12" x14ac:dyDescent="0.2">
      <c r="B856" s="51"/>
      <c r="F856" s="53"/>
      <c r="G856" s="53"/>
      <c r="H856" s="53"/>
      <c r="I856" s="53"/>
      <c r="J856" s="53"/>
      <c r="K856" s="53"/>
      <c r="L856" s="53"/>
    </row>
    <row r="857" spans="2:12" x14ac:dyDescent="0.2">
      <c r="B857" s="51"/>
      <c r="F857" s="53"/>
      <c r="G857" s="53"/>
      <c r="H857" s="53"/>
      <c r="I857" s="53"/>
      <c r="J857" s="53"/>
      <c r="K857" s="53"/>
      <c r="L857" s="53"/>
    </row>
    <row r="858" spans="2:12" x14ac:dyDescent="0.2">
      <c r="B858" s="51"/>
      <c r="F858" s="53"/>
      <c r="G858" s="53"/>
      <c r="H858" s="53"/>
      <c r="I858" s="53"/>
      <c r="J858" s="53"/>
      <c r="K858" s="53"/>
      <c r="L858" s="53"/>
    </row>
    <row r="859" spans="2:12" x14ac:dyDescent="0.2">
      <c r="B859" s="51"/>
      <c r="F859" s="53"/>
      <c r="G859" s="53"/>
      <c r="H859" s="53"/>
      <c r="I859" s="53"/>
      <c r="J859" s="53"/>
      <c r="K859" s="53"/>
      <c r="L859" s="53"/>
    </row>
    <row r="860" spans="2:12" x14ac:dyDescent="0.2">
      <c r="B860" s="51"/>
      <c r="F860" s="53"/>
      <c r="G860" s="53"/>
      <c r="H860" s="53"/>
      <c r="I860" s="53"/>
      <c r="J860" s="53"/>
      <c r="K860" s="53"/>
      <c r="L860" s="53"/>
    </row>
    <row r="861" spans="2:12" x14ac:dyDescent="0.2">
      <c r="B861" s="51"/>
      <c r="F861" s="53"/>
      <c r="G861" s="53"/>
      <c r="H861" s="53"/>
      <c r="I861" s="53"/>
      <c r="J861" s="53"/>
      <c r="K861" s="53"/>
      <c r="L861" s="53"/>
    </row>
    <row r="862" spans="2:12" x14ac:dyDescent="0.2">
      <c r="B862" s="51"/>
      <c r="F862" s="53"/>
      <c r="G862" s="53"/>
      <c r="H862" s="53"/>
      <c r="I862" s="53"/>
      <c r="J862" s="53"/>
      <c r="K862" s="53"/>
      <c r="L862" s="53"/>
    </row>
    <row r="863" spans="2:12" x14ac:dyDescent="0.2">
      <c r="B863" s="51"/>
      <c r="F863" s="53"/>
      <c r="G863" s="53"/>
      <c r="H863" s="53"/>
      <c r="I863" s="53"/>
      <c r="J863" s="53"/>
      <c r="K863" s="53"/>
      <c r="L863" s="53"/>
    </row>
    <row r="864" spans="2:12" x14ac:dyDescent="0.2">
      <c r="B864" s="51"/>
      <c r="F864" s="53"/>
      <c r="G864" s="53"/>
      <c r="H864" s="53"/>
      <c r="I864" s="53"/>
      <c r="J864" s="53"/>
      <c r="K864" s="53"/>
      <c r="L864" s="53"/>
    </row>
    <row r="865" spans="2:12" x14ac:dyDescent="0.2">
      <c r="B865" s="51"/>
      <c r="F865" s="53"/>
      <c r="G865" s="53"/>
      <c r="H865" s="53"/>
      <c r="I865" s="53"/>
      <c r="J865" s="53"/>
      <c r="K865" s="53"/>
      <c r="L865" s="53"/>
    </row>
    <row r="866" spans="2:12" x14ac:dyDescent="0.2">
      <c r="B866" s="51"/>
      <c r="F866" s="53"/>
      <c r="G866" s="53"/>
      <c r="H866" s="53"/>
      <c r="I866" s="53"/>
      <c r="J866" s="53"/>
      <c r="K866" s="53"/>
      <c r="L866" s="53"/>
    </row>
    <row r="867" spans="2:12" x14ac:dyDescent="0.2">
      <c r="B867" s="51"/>
      <c r="F867" s="53"/>
      <c r="G867" s="53"/>
      <c r="H867" s="53"/>
      <c r="I867" s="53"/>
      <c r="J867" s="53"/>
      <c r="K867" s="53"/>
      <c r="L867" s="53"/>
    </row>
    <row r="868" spans="2:12" x14ac:dyDescent="0.2">
      <c r="B868" s="51"/>
      <c r="F868" s="53"/>
      <c r="G868" s="53"/>
      <c r="H868" s="53"/>
      <c r="I868" s="53"/>
      <c r="J868" s="53"/>
      <c r="K868" s="53"/>
      <c r="L868" s="53"/>
    </row>
    <row r="869" spans="2:12" x14ac:dyDescent="0.2">
      <c r="B869" s="51"/>
      <c r="F869" s="53"/>
      <c r="G869" s="53"/>
      <c r="H869" s="53"/>
      <c r="I869" s="53"/>
      <c r="J869" s="53"/>
      <c r="K869" s="53"/>
      <c r="L869" s="53"/>
    </row>
    <row r="870" spans="2:12" x14ac:dyDescent="0.2">
      <c r="B870" s="51"/>
      <c r="F870" s="53"/>
      <c r="G870" s="53"/>
      <c r="H870" s="53"/>
      <c r="I870" s="53"/>
      <c r="J870" s="53"/>
      <c r="K870" s="53"/>
      <c r="L870" s="53"/>
    </row>
    <row r="871" spans="2:12" x14ac:dyDescent="0.2">
      <c r="B871" s="51"/>
      <c r="F871" s="53"/>
      <c r="G871" s="53"/>
      <c r="H871" s="53"/>
      <c r="I871" s="53"/>
      <c r="J871" s="53"/>
      <c r="K871" s="53"/>
      <c r="L871" s="53"/>
    </row>
    <row r="872" spans="2:12" x14ac:dyDescent="0.2">
      <c r="B872" s="51"/>
      <c r="F872" s="53"/>
      <c r="G872" s="53"/>
      <c r="H872" s="53"/>
      <c r="I872" s="53"/>
      <c r="J872" s="53"/>
      <c r="K872" s="53"/>
      <c r="L872" s="53"/>
    </row>
    <row r="873" spans="2:12" x14ac:dyDescent="0.2">
      <c r="B873" s="51"/>
      <c r="F873" s="53"/>
      <c r="G873" s="53"/>
      <c r="H873" s="53"/>
      <c r="I873" s="53"/>
      <c r="J873" s="53"/>
      <c r="K873" s="53"/>
      <c r="L873" s="53"/>
    </row>
    <row r="874" spans="2:12" x14ac:dyDescent="0.2">
      <c r="B874" s="51"/>
      <c r="F874" s="53"/>
      <c r="G874" s="53"/>
      <c r="H874" s="53"/>
      <c r="I874" s="53"/>
      <c r="J874" s="53"/>
      <c r="K874" s="53"/>
      <c r="L874" s="53"/>
    </row>
    <row r="875" spans="2:12" x14ac:dyDescent="0.2">
      <c r="B875" s="51"/>
      <c r="F875" s="53"/>
      <c r="G875" s="53"/>
      <c r="H875" s="53"/>
      <c r="I875" s="53"/>
      <c r="J875" s="53"/>
      <c r="K875" s="53"/>
      <c r="L875" s="53"/>
    </row>
    <row r="876" spans="2:12" x14ac:dyDescent="0.2">
      <c r="B876" s="51"/>
      <c r="F876" s="53"/>
      <c r="G876" s="53"/>
      <c r="H876" s="53"/>
      <c r="I876" s="53"/>
      <c r="J876" s="53"/>
      <c r="K876" s="53"/>
      <c r="L876" s="53"/>
    </row>
    <row r="877" spans="2:12" x14ac:dyDescent="0.2">
      <c r="B877" s="51"/>
      <c r="F877" s="53"/>
      <c r="G877" s="53"/>
      <c r="H877" s="53"/>
      <c r="I877" s="53"/>
      <c r="J877" s="53"/>
      <c r="K877" s="53"/>
      <c r="L877" s="53"/>
    </row>
    <row r="878" spans="2:12" x14ac:dyDescent="0.2">
      <c r="B878" s="51"/>
      <c r="F878" s="53"/>
      <c r="G878" s="53"/>
      <c r="H878" s="53"/>
      <c r="I878" s="53"/>
      <c r="J878" s="53"/>
      <c r="K878" s="53"/>
      <c r="L878" s="53"/>
    </row>
    <row r="879" spans="2:12" x14ac:dyDescent="0.2">
      <c r="B879" s="51"/>
      <c r="F879" s="53"/>
      <c r="G879" s="53"/>
      <c r="H879" s="53"/>
      <c r="I879" s="53"/>
      <c r="J879" s="53"/>
      <c r="K879" s="53"/>
      <c r="L879" s="53"/>
    </row>
    <row r="880" spans="2:12" x14ac:dyDescent="0.2">
      <c r="B880" s="51"/>
      <c r="F880" s="53"/>
      <c r="G880" s="53"/>
      <c r="H880" s="53"/>
      <c r="I880" s="53"/>
      <c r="J880" s="53"/>
      <c r="K880" s="53"/>
      <c r="L880" s="53"/>
    </row>
    <row r="881" spans="2:12" x14ac:dyDescent="0.2">
      <c r="B881" s="51"/>
      <c r="F881" s="53"/>
      <c r="G881" s="53"/>
      <c r="H881" s="53"/>
      <c r="I881" s="53"/>
      <c r="J881" s="53"/>
      <c r="K881" s="53"/>
      <c r="L881" s="53"/>
    </row>
    <row r="882" spans="2:12" x14ac:dyDescent="0.2">
      <c r="B882" s="51"/>
      <c r="F882" s="53"/>
      <c r="G882" s="53"/>
      <c r="H882" s="53"/>
      <c r="I882" s="53"/>
      <c r="J882" s="53"/>
      <c r="K882" s="53"/>
      <c r="L882" s="53"/>
    </row>
    <row r="883" spans="2:12" x14ac:dyDescent="0.2">
      <c r="B883" s="51"/>
      <c r="F883" s="53"/>
      <c r="G883" s="53"/>
      <c r="H883" s="53"/>
      <c r="I883" s="53"/>
      <c r="J883" s="53"/>
      <c r="K883" s="53"/>
      <c r="L883" s="53"/>
    </row>
    <row r="884" spans="2:12" x14ac:dyDescent="0.2">
      <c r="B884" s="51"/>
      <c r="F884" s="53"/>
      <c r="G884" s="53"/>
      <c r="H884" s="53"/>
      <c r="I884" s="53"/>
      <c r="J884" s="53"/>
      <c r="K884" s="53"/>
      <c r="L884" s="53"/>
    </row>
    <row r="885" spans="2:12" x14ac:dyDescent="0.2">
      <c r="B885" s="51"/>
      <c r="F885" s="53"/>
      <c r="G885" s="53"/>
      <c r="H885" s="53"/>
      <c r="I885" s="53"/>
      <c r="J885" s="53"/>
      <c r="K885" s="53"/>
      <c r="L885" s="53"/>
    </row>
    <row r="886" spans="2:12" x14ac:dyDescent="0.2">
      <c r="B886" s="51"/>
      <c r="F886" s="53"/>
      <c r="G886" s="53"/>
      <c r="H886" s="53"/>
      <c r="I886" s="53"/>
      <c r="J886" s="53"/>
      <c r="K886" s="53"/>
      <c r="L886" s="53"/>
    </row>
    <row r="887" spans="2:12" x14ac:dyDescent="0.2">
      <c r="B887" s="51"/>
      <c r="F887" s="53"/>
      <c r="G887" s="53"/>
      <c r="H887" s="53"/>
      <c r="I887" s="53"/>
      <c r="J887" s="53"/>
      <c r="K887" s="53"/>
      <c r="L887" s="53"/>
    </row>
    <row r="888" spans="2:12" x14ac:dyDescent="0.2">
      <c r="B888" s="51"/>
      <c r="F888" s="53"/>
      <c r="G888" s="53"/>
      <c r="H888" s="53"/>
      <c r="I888" s="53"/>
      <c r="J888" s="53"/>
      <c r="K888" s="53"/>
      <c r="L888" s="53"/>
    </row>
    <row r="889" spans="2:12" x14ac:dyDescent="0.2">
      <c r="B889" s="51"/>
      <c r="F889" s="53"/>
      <c r="G889" s="53"/>
      <c r="H889" s="53"/>
      <c r="I889" s="53"/>
      <c r="J889" s="53"/>
      <c r="K889" s="53"/>
      <c r="L889" s="53"/>
    </row>
    <row r="890" spans="2:12" x14ac:dyDescent="0.2">
      <c r="B890" s="51"/>
      <c r="F890" s="53"/>
      <c r="G890" s="53"/>
      <c r="H890" s="53"/>
      <c r="I890" s="53"/>
      <c r="J890" s="53"/>
      <c r="K890" s="53"/>
      <c r="L890" s="53"/>
    </row>
    <row r="891" spans="2:12" x14ac:dyDescent="0.2">
      <c r="B891" s="51"/>
      <c r="F891" s="53"/>
      <c r="G891" s="53"/>
      <c r="H891" s="53"/>
      <c r="I891" s="53"/>
      <c r="J891" s="53"/>
      <c r="K891" s="53"/>
      <c r="L891" s="53"/>
    </row>
    <row r="892" spans="2:12" x14ac:dyDescent="0.2">
      <c r="B892" s="51"/>
      <c r="F892" s="53"/>
      <c r="G892" s="53"/>
      <c r="H892" s="53"/>
      <c r="I892" s="53"/>
      <c r="J892" s="53"/>
      <c r="K892" s="53"/>
      <c r="L892" s="53"/>
    </row>
    <row r="893" spans="2:12" x14ac:dyDescent="0.2">
      <c r="B893" s="51"/>
      <c r="F893" s="53"/>
      <c r="G893" s="53"/>
      <c r="H893" s="53"/>
      <c r="I893" s="53"/>
      <c r="J893" s="53"/>
      <c r="K893" s="53"/>
      <c r="L893" s="53"/>
    </row>
    <row r="894" spans="2:12" x14ac:dyDescent="0.2">
      <c r="B894" s="51"/>
      <c r="F894" s="53"/>
      <c r="G894" s="53"/>
      <c r="H894" s="53"/>
      <c r="I894" s="53"/>
      <c r="J894" s="53"/>
      <c r="K894" s="53"/>
      <c r="L894" s="53"/>
    </row>
    <row r="895" spans="2:12" x14ac:dyDescent="0.2">
      <c r="B895" s="51"/>
      <c r="F895" s="53"/>
      <c r="G895" s="53"/>
      <c r="H895" s="53"/>
      <c r="I895" s="53"/>
      <c r="J895" s="53"/>
      <c r="K895" s="53"/>
      <c r="L895" s="53"/>
    </row>
    <row r="896" spans="2:12" x14ac:dyDescent="0.2">
      <c r="B896" s="51"/>
      <c r="F896" s="53"/>
      <c r="G896" s="53"/>
      <c r="H896" s="53"/>
      <c r="I896" s="53"/>
      <c r="J896" s="53"/>
      <c r="K896" s="53"/>
      <c r="L896" s="53"/>
    </row>
    <row r="897" spans="2:12" x14ac:dyDescent="0.2">
      <c r="B897" s="51"/>
      <c r="F897" s="53"/>
      <c r="G897" s="53"/>
      <c r="H897" s="53"/>
      <c r="I897" s="53"/>
      <c r="J897" s="53"/>
      <c r="K897" s="53"/>
      <c r="L897" s="53"/>
    </row>
    <row r="898" spans="2:12" x14ac:dyDescent="0.2">
      <c r="B898" s="51"/>
      <c r="F898" s="53"/>
      <c r="G898" s="53"/>
      <c r="H898" s="53"/>
      <c r="I898" s="53"/>
      <c r="J898" s="53"/>
      <c r="K898" s="53"/>
      <c r="L898" s="53"/>
    </row>
    <row r="899" spans="2:12" x14ac:dyDescent="0.2">
      <c r="B899" s="51"/>
      <c r="F899" s="53"/>
      <c r="G899" s="53"/>
      <c r="H899" s="53"/>
      <c r="I899" s="53"/>
      <c r="J899" s="53"/>
      <c r="K899" s="53"/>
      <c r="L899" s="53"/>
    </row>
    <row r="900" spans="2:12" x14ac:dyDescent="0.2">
      <c r="B900" s="51"/>
      <c r="F900" s="53"/>
      <c r="G900" s="53"/>
      <c r="H900" s="53"/>
      <c r="I900" s="53"/>
      <c r="J900" s="53"/>
      <c r="K900" s="53"/>
      <c r="L900" s="53"/>
    </row>
    <row r="901" spans="2:12" x14ac:dyDescent="0.2">
      <c r="B901" s="51"/>
      <c r="F901" s="53"/>
      <c r="G901" s="53"/>
      <c r="H901" s="53"/>
      <c r="I901" s="53"/>
      <c r="J901" s="53"/>
      <c r="K901" s="53"/>
      <c r="L901" s="53"/>
    </row>
    <row r="902" spans="2:12" x14ac:dyDescent="0.2">
      <c r="B902" s="51"/>
      <c r="F902" s="53"/>
      <c r="G902" s="53"/>
      <c r="H902" s="53"/>
      <c r="I902" s="53"/>
      <c r="J902" s="53"/>
      <c r="K902" s="53"/>
      <c r="L902" s="53"/>
    </row>
    <row r="903" spans="2:12" x14ac:dyDescent="0.2">
      <c r="B903" s="51"/>
      <c r="F903" s="53"/>
      <c r="G903" s="53"/>
      <c r="H903" s="53"/>
      <c r="I903" s="53"/>
      <c r="J903" s="53"/>
      <c r="K903" s="53"/>
      <c r="L903" s="53"/>
    </row>
    <row r="904" spans="2:12" x14ac:dyDescent="0.2">
      <c r="B904" s="51"/>
      <c r="F904" s="53"/>
      <c r="G904" s="53"/>
      <c r="H904" s="53"/>
      <c r="I904" s="53"/>
      <c r="J904" s="53"/>
      <c r="K904" s="53"/>
      <c r="L904" s="53"/>
    </row>
    <row r="905" spans="2:12" x14ac:dyDescent="0.2">
      <c r="B905" s="51"/>
      <c r="F905" s="53"/>
      <c r="G905" s="53"/>
      <c r="H905" s="53"/>
      <c r="I905" s="53"/>
      <c r="J905" s="53"/>
      <c r="K905" s="53"/>
      <c r="L905" s="53"/>
    </row>
    <row r="906" spans="2:12" x14ac:dyDescent="0.2">
      <c r="B906" s="51"/>
      <c r="F906" s="53"/>
      <c r="G906" s="53"/>
      <c r="H906" s="53"/>
      <c r="I906" s="53"/>
      <c r="J906" s="53"/>
      <c r="K906" s="53"/>
      <c r="L906" s="53"/>
    </row>
    <row r="907" spans="2:12" x14ac:dyDescent="0.2">
      <c r="B907" s="51"/>
      <c r="F907" s="53"/>
      <c r="G907" s="53"/>
      <c r="H907" s="53"/>
      <c r="I907" s="53"/>
      <c r="J907" s="53"/>
      <c r="K907" s="53"/>
      <c r="L907" s="53"/>
    </row>
    <row r="908" spans="2:12" x14ac:dyDescent="0.2">
      <c r="B908" s="51"/>
      <c r="F908" s="53"/>
      <c r="G908" s="53"/>
      <c r="H908" s="53"/>
      <c r="I908" s="53"/>
      <c r="J908" s="53"/>
      <c r="K908" s="53"/>
      <c r="L908" s="53"/>
    </row>
    <row r="909" spans="2:12" x14ac:dyDescent="0.2">
      <c r="B909" s="51"/>
      <c r="F909" s="53"/>
      <c r="G909" s="53"/>
      <c r="H909" s="53"/>
      <c r="I909" s="53"/>
      <c r="J909" s="53"/>
      <c r="K909" s="53"/>
      <c r="L909" s="53"/>
    </row>
    <row r="910" spans="2:12" x14ac:dyDescent="0.2">
      <c r="B910" s="51"/>
      <c r="F910" s="53"/>
      <c r="G910" s="53"/>
      <c r="H910" s="53"/>
      <c r="I910" s="53"/>
      <c r="J910" s="53"/>
      <c r="K910" s="53"/>
      <c r="L910" s="53"/>
    </row>
    <row r="911" spans="2:12" x14ac:dyDescent="0.2">
      <c r="B911" s="51"/>
      <c r="F911" s="53"/>
      <c r="G911" s="53"/>
      <c r="H911" s="53"/>
      <c r="I911" s="53"/>
      <c r="J911" s="53"/>
      <c r="K911" s="53"/>
      <c r="L911" s="53"/>
    </row>
    <row r="912" spans="2:12" x14ac:dyDescent="0.2">
      <c r="B912" s="51"/>
      <c r="F912" s="53"/>
      <c r="G912" s="53"/>
      <c r="H912" s="53"/>
      <c r="I912" s="53"/>
      <c r="J912" s="53"/>
      <c r="K912" s="53"/>
      <c r="L912" s="53"/>
    </row>
    <row r="913" spans="2:12" x14ac:dyDescent="0.2">
      <c r="B913" s="51"/>
      <c r="F913" s="53"/>
      <c r="G913" s="53"/>
      <c r="H913" s="53"/>
      <c r="I913" s="53"/>
      <c r="J913" s="53"/>
      <c r="K913" s="53"/>
      <c r="L913" s="53"/>
    </row>
    <row r="914" spans="2:12" x14ac:dyDescent="0.2">
      <c r="B914" s="51"/>
      <c r="F914" s="53"/>
      <c r="G914" s="53"/>
      <c r="H914" s="53"/>
      <c r="I914" s="53"/>
      <c r="J914" s="53"/>
      <c r="K914" s="53"/>
      <c r="L914" s="53"/>
    </row>
    <row r="915" spans="2:12" x14ac:dyDescent="0.2">
      <c r="B915" s="51"/>
      <c r="F915" s="53"/>
      <c r="G915" s="53"/>
      <c r="H915" s="53"/>
      <c r="I915" s="53"/>
      <c r="J915" s="53"/>
      <c r="K915" s="53"/>
      <c r="L915" s="53"/>
    </row>
    <row r="916" spans="2:12" x14ac:dyDescent="0.2">
      <c r="B916" s="51"/>
      <c r="F916" s="53"/>
      <c r="G916" s="53"/>
      <c r="H916" s="53"/>
      <c r="I916" s="53"/>
      <c r="J916" s="53"/>
      <c r="K916" s="53"/>
      <c r="L916" s="53"/>
    </row>
    <row r="917" spans="2:12" x14ac:dyDescent="0.2">
      <c r="B917" s="51"/>
      <c r="F917" s="53"/>
      <c r="G917" s="53"/>
      <c r="H917" s="53"/>
      <c r="I917" s="53"/>
      <c r="J917" s="53"/>
      <c r="K917" s="53"/>
      <c r="L917" s="53"/>
    </row>
    <row r="918" spans="2:12" x14ac:dyDescent="0.2">
      <c r="B918" s="51"/>
      <c r="F918" s="53"/>
      <c r="G918" s="53"/>
      <c r="H918" s="53"/>
      <c r="I918" s="53"/>
      <c r="J918" s="53"/>
      <c r="K918" s="53"/>
      <c r="L918" s="53"/>
    </row>
    <row r="919" spans="2:12" x14ac:dyDescent="0.2">
      <c r="B919" s="51"/>
      <c r="F919" s="53"/>
      <c r="G919" s="53"/>
      <c r="H919" s="53"/>
      <c r="I919" s="53"/>
      <c r="J919" s="53"/>
      <c r="K919" s="53"/>
      <c r="L919" s="53"/>
    </row>
    <row r="920" spans="2:12" x14ac:dyDescent="0.2">
      <c r="B920" s="51"/>
      <c r="F920" s="53"/>
      <c r="G920" s="53"/>
      <c r="H920" s="53"/>
      <c r="I920" s="53"/>
      <c r="J920" s="53"/>
      <c r="K920" s="53"/>
      <c r="L920" s="53"/>
    </row>
    <row r="921" spans="2:12" x14ac:dyDescent="0.2">
      <c r="B921" s="51"/>
      <c r="F921" s="53"/>
      <c r="G921" s="53"/>
      <c r="H921" s="53"/>
      <c r="I921" s="53"/>
      <c r="J921" s="53"/>
      <c r="K921" s="53"/>
      <c r="L921" s="53"/>
    </row>
    <row r="922" spans="2:12" x14ac:dyDescent="0.2">
      <c r="B922" s="51"/>
      <c r="F922" s="53"/>
      <c r="G922" s="53"/>
      <c r="H922" s="53"/>
      <c r="I922" s="53"/>
      <c r="J922" s="53"/>
      <c r="K922" s="53"/>
      <c r="L922" s="53"/>
    </row>
    <row r="923" spans="2:12" x14ac:dyDescent="0.2">
      <c r="B923" s="51"/>
      <c r="F923" s="53"/>
      <c r="G923" s="53"/>
      <c r="H923" s="53"/>
      <c r="I923" s="53"/>
      <c r="J923" s="53"/>
      <c r="K923" s="53"/>
      <c r="L923" s="53"/>
    </row>
    <row r="924" spans="2:12" x14ac:dyDescent="0.2">
      <c r="B924" s="51"/>
      <c r="F924" s="53"/>
      <c r="G924" s="53"/>
      <c r="H924" s="53"/>
      <c r="I924" s="53"/>
      <c r="J924" s="53"/>
      <c r="K924" s="53"/>
      <c r="L924" s="53"/>
    </row>
    <row r="925" spans="2:12" x14ac:dyDescent="0.2">
      <c r="B925" s="51"/>
      <c r="F925" s="53"/>
      <c r="G925" s="53"/>
      <c r="H925" s="53"/>
      <c r="I925" s="53"/>
      <c r="J925" s="53"/>
      <c r="K925" s="53"/>
      <c r="L925" s="53"/>
    </row>
    <row r="926" spans="2:12" x14ac:dyDescent="0.2">
      <c r="B926" s="51"/>
      <c r="F926" s="53"/>
      <c r="G926" s="53"/>
      <c r="H926" s="53"/>
      <c r="I926" s="53"/>
      <c r="J926" s="53"/>
      <c r="K926" s="53"/>
      <c r="L926" s="53"/>
    </row>
    <row r="927" spans="2:12" x14ac:dyDescent="0.2">
      <c r="B927" s="51"/>
      <c r="F927" s="53"/>
      <c r="G927" s="53"/>
      <c r="H927" s="53"/>
      <c r="I927" s="53"/>
      <c r="J927" s="53"/>
      <c r="K927" s="53"/>
      <c r="L927" s="53"/>
    </row>
    <row r="928" spans="2:12" x14ac:dyDescent="0.2">
      <c r="B928" s="51"/>
      <c r="F928" s="53"/>
      <c r="G928" s="53"/>
      <c r="H928" s="53"/>
      <c r="I928" s="53"/>
      <c r="J928" s="53"/>
      <c r="K928" s="53"/>
      <c r="L928" s="53"/>
    </row>
    <row r="929" spans="2:12" x14ac:dyDescent="0.2">
      <c r="B929" s="51"/>
      <c r="F929" s="53"/>
      <c r="G929" s="53"/>
      <c r="H929" s="53"/>
      <c r="I929" s="53"/>
      <c r="J929" s="53"/>
      <c r="K929" s="53"/>
      <c r="L929" s="53"/>
    </row>
    <row r="930" spans="2:12" x14ac:dyDescent="0.2">
      <c r="B930" s="51"/>
      <c r="F930" s="53"/>
      <c r="G930" s="53"/>
      <c r="H930" s="53"/>
      <c r="I930" s="53"/>
      <c r="J930" s="53"/>
      <c r="K930" s="53"/>
      <c r="L930" s="53"/>
    </row>
    <row r="931" spans="2:12" x14ac:dyDescent="0.2">
      <c r="B931" s="51"/>
      <c r="F931" s="53"/>
      <c r="G931" s="53"/>
      <c r="H931" s="53"/>
      <c r="I931" s="53"/>
      <c r="J931" s="53"/>
      <c r="K931" s="53"/>
      <c r="L931" s="53"/>
    </row>
    <row r="932" spans="2:12" x14ac:dyDescent="0.2">
      <c r="B932" s="51"/>
      <c r="F932" s="53"/>
      <c r="G932" s="53"/>
      <c r="H932" s="53"/>
      <c r="I932" s="53"/>
      <c r="J932" s="53"/>
      <c r="K932" s="53"/>
      <c r="L932" s="53"/>
    </row>
    <row r="933" spans="2:12" x14ac:dyDescent="0.2">
      <c r="B933" s="51"/>
      <c r="F933" s="53"/>
      <c r="G933" s="53"/>
      <c r="H933" s="53"/>
      <c r="I933" s="53"/>
      <c r="J933" s="53"/>
      <c r="K933" s="53"/>
      <c r="L933" s="53"/>
    </row>
    <row r="934" spans="2:12" x14ac:dyDescent="0.2">
      <c r="B934" s="51"/>
      <c r="F934" s="53"/>
      <c r="G934" s="53"/>
      <c r="H934" s="53"/>
      <c r="I934" s="53"/>
      <c r="J934" s="53"/>
      <c r="K934" s="53"/>
      <c r="L934" s="53"/>
    </row>
    <row r="935" spans="2:12" x14ac:dyDescent="0.2">
      <c r="B935" s="51"/>
      <c r="F935" s="53"/>
      <c r="G935" s="53"/>
      <c r="H935" s="53"/>
      <c r="I935" s="53"/>
      <c r="J935" s="53"/>
      <c r="K935" s="53"/>
      <c r="L935" s="53"/>
    </row>
    <row r="936" spans="2:12" x14ac:dyDescent="0.2">
      <c r="B936" s="51"/>
      <c r="F936" s="53"/>
      <c r="G936" s="53"/>
      <c r="H936" s="53"/>
      <c r="I936" s="53"/>
      <c r="J936" s="53"/>
      <c r="K936" s="53"/>
      <c r="L936" s="53"/>
    </row>
    <row r="937" spans="2:12" x14ac:dyDescent="0.2">
      <c r="B937" s="51"/>
      <c r="F937" s="53"/>
      <c r="G937" s="53"/>
      <c r="H937" s="53"/>
      <c r="I937" s="53"/>
      <c r="J937" s="53"/>
      <c r="K937" s="53"/>
      <c r="L937" s="53"/>
    </row>
    <row r="938" spans="2:12" x14ac:dyDescent="0.2">
      <c r="B938" s="51"/>
      <c r="F938" s="53"/>
      <c r="G938" s="53"/>
      <c r="H938" s="53"/>
      <c r="I938" s="53"/>
      <c r="J938" s="53"/>
      <c r="K938" s="53"/>
      <c r="L938" s="53"/>
    </row>
    <row r="939" spans="2:12" x14ac:dyDescent="0.2">
      <c r="B939" s="51"/>
      <c r="F939" s="53"/>
      <c r="G939" s="53"/>
      <c r="H939" s="53"/>
      <c r="I939" s="53"/>
      <c r="J939" s="53"/>
      <c r="K939" s="53"/>
      <c r="L939" s="53"/>
    </row>
    <row r="940" spans="2:12" x14ac:dyDescent="0.2">
      <c r="B940" s="51"/>
      <c r="F940" s="53"/>
      <c r="G940" s="53"/>
      <c r="H940" s="53"/>
      <c r="I940" s="53"/>
      <c r="J940" s="53"/>
      <c r="K940" s="53"/>
      <c r="L940" s="53"/>
    </row>
    <row r="941" spans="2:12" x14ac:dyDescent="0.2">
      <c r="B941" s="51"/>
      <c r="F941" s="53"/>
      <c r="G941" s="53"/>
      <c r="H941" s="53"/>
      <c r="I941" s="53"/>
      <c r="J941" s="53"/>
      <c r="K941" s="53"/>
      <c r="L941" s="53"/>
    </row>
    <row r="942" spans="2:12" x14ac:dyDescent="0.2">
      <c r="B942" s="51"/>
      <c r="F942" s="53"/>
      <c r="G942" s="53"/>
      <c r="H942" s="53"/>
      <c r="I942" s="53"/>
      <c r="J942" s="53"/>
      <c r="K942" s="53"/>
      <c r="L942" s="53"/>
    </row>
    <row r="943" spans="2:12" x14ac:dyDescent="0.2">
      <c r="B943" s="51"/>
      <c r="F943" s="53"/>
      <c r="G943" s="53"/>
      <c r="H943" s="53"/>
      <c r="I943" s="53"/>
      <c r="J943" s="53"/>
      <c r="K943" s="53"/>
      <c r="L943" s="53"/>
    </row>
    <row r="944" spans="2:12" x14ac:dyDescent="0.2">
      <c r="B944" s="51"/>
      <c r="F944" s="53"/>
      <c r="G944" s="53"/>
      <c r="H944" s="53"/>
      <c r="I944" s="53"/>
      <c r="J944" s="53"/>
      <c r="K944" s="53"/>
      <c r="L944" s="53"/>
    </row>
    <row r="945" spans="2:12" x14ac:dyDescent="0.2">
      <c r="B945" s="51"/>
      <c r="F945" s="53"/>
      <c r="G945" s="53"/>
      <c r="H945" s="53"/>
      <c r="I945" s="53"/>
      <c r="J945" s="53"/>
      <c r="K945" s="53"/>
      <c r="L945" s="53"/>
    </row>
    <row r="946" spans="2:12" x14ac:dyDescent="0.2">
      <c r="B946" s="51"/>
      <c r="F946" s="53"/>
      <c r="G946" s="53"/>
      <c r="H946" s="53"/>
      <c r="I946" s="53"/>
      <c r="J946" s="53"/>
      <c r="K946" s="53"/>
      <c r="L946" s="53"/>
    </row>
    <row r="947" spans="2:12" x14ac:dyDescent="0.2">
      <c r="B947" s="51"/>
      <c r="F947" s="53"/>
      <c r="G947" s="53"/>
      <c r="H947" s="53"/>
      <c r="I947" s="53"/>
      <c r="J947" s="53"/>
      <c r="K947" s="53"/>
      <c r="L947" s="53"/>
    </row>
    <row r="948" spans="2:12" x14ac:dyDescent="0.2">
      <c r="B948" s="51"/>
      <c r="F948" s="53"/>
      <c r="G948" s="53"/>
      <c r="H948" s="53"/>
      <c r="I948" s="53"/>
      <c r="J948" s="53"/>
      <c r="K948" s="53"/>
      <c r="L948" s="53"/>
    </row>
    <row r="949" spans="2:12" x14ac:dyDescent="0.2">
      <c r="B949" s="51"/>
      <c r="F949" s="53"/>
      <c r="G949" s="53"/>
      <c r="H949" s="53"/>
      <c r="I949" s="53"/>
      <c r="J949" s="53"/>
      <c r="K949" s="53"/>
      <c r="L949" s="53"/>
    </row>
    <row r="950" spans="2:12" x14ac:dyDescent="0.2">
      <c r="B950" s="51"/>
      <c r="F950" s="53"/>
      <c r="G950" s="53"/>
      <c r="H950" s="53"/>
      <c r="I950" s="53"/>
      <c r="J950" s="53"/>
      <c r="K950" s="53"/>
      <c r="L950" s="53"/>
    </row>
    <row r="951" spans="2:12" x14ac:dyDescent="0.2">
      <c r="B951" s="51"/>
      <c r="F951" s="53"/>
      <c r="G951" s="53"/>
      <c r="H951" s="53"/>
      <c r="I951" s="53"/>
      <c r="J951" s="53"/>
      <c r="K951" s="53"/>
      <c r="L951" s="53"/>
    </row>
    <row r="952" spans="2:12" x14ac:dyDescent="0.2">
      <c r="B952" s="51"/>
      <c r="F952" s="53"/>
      <c r="G952" s="53"/>
      <c r="H952" s="53"/>
      <c r="I952" s="53"/>
      <c r="J952" s="53"/>
      <c r="K952" s="53"/>
      <c r="L952" s="53"/>
    </row>
    <row r="953" spans="2:12" x14ac:dyDescent="0.2">
      <c r="B953" s="51"/>
      <c r="F953" s="53"/>
      <c r="G953" s="53"/>
      <c r="H953" s="53"/>
      <c r="I953" s="53"/>
      <c r="J953" s="53"/>
      <c r="K953" s="53"/>
      <c r="L953" s="53"/>
    </row>
    <row r="954" spans="2:12" x14ac:dyDescent="0.2">
      <c r="B954" s="51"/>
      <c r="F954" s="53"/>
      <c r="G954" s="53"/>
      <c r="H954" s="53"/>
      <c r="I954" s="53"/>
      <c r="J954" s="53"/>
      <c r="K954" s="53"/>
      <c r="L954" s="53"/>
    </row>
    <row r="955" spans="2:12" x14ac:dyDescent="0.2">
      <c r="B955" s="51"/>
      <c r="F955" s="53"/>
      <c r="G955" s="53"/>
      <c r="H955" s="53"/>
      <c r="I955" s="53"/>
      <c r="J955" s="53"/>
      <c r="K955" s="53"/>
      <c r="L955" s="53"/>
    </row>
    <row r="956" spans="2:12" x14ac:dyDescent="0.2">
      <c r="B956" s="51"/>
      <c r="F956" s="53"/>
      <c r="G956" s="53"/>
      <c r="H956" s="53"/>
      <c r="I956" s="53"/>
      <c r="J956" s="53"/>
      <c r="K956" s="53"/>
      <c r="L956" s="53"/>
    </row>
    <row r="957" spans="2:12" x14ac:dyDescent="0.2">
      <c r="B957" s="51"/>
      <c r="F957" s="53"/>
      <c r="G957" s="53"/>
      <c r="H957" s="53"/>
      <c r="I957" s="53"/>
      <c r="J957" s="53"/>
      <c r="K957" s="53"/>
      <c r="L957" s="53"/>
    </row>
    <row r="958" spans="2:12" x14ac:dyDescent="0.2">
      <c r="B958" s="51"/>
      <c r="F958" s="53"/>
      <c r="G958" s="53"/>
      <c r="H958" s="53"/>
      <c r="I958" s="53"/>
      <c r="J958" s="53"/>
      <c r="K958" s="53"/>
      <c r="L958" s="53"/>
    </row>
    <row r="959" spans="2:12" x14ac:dyDescent="0.2">
      <c r="B959" s="51"/>
      <c r="F959" s="53"/>
      <c r="G959" s="53"/>
      <c r="H959" s="53"/>
      <c r="I959" s="53"/>
      <c r="J959" s="53"/>
      <c r="K959" s="53"/>
      <c r="L959" s="53"/>
    </row>
    <row r="960" spans="2:12" x14ac:dyDescent="0.2">
      <c r="B960" s="51"/>
      <c r="F960" s="53"/>
      <c r="G960" s="53"/>
      <c r="H960" s="53"/>
      <c r="I960" s="53"/>
      <c r="J960" s="53"/>
      <c r="K960" s="53"/>
      <c r="L960" s="53"/>
    </row>
    <row r="961" spans="2:12" x14ac:dyDescent="0.2">
      <c r="B961" s="51"/>
      <c r="F961" s="53"/>
      <c r="G961" s="53"/>
      <c r="H961" s="53"/>
      <c r="I961" s="53"/>
      <c r="J961" s="53"/>
      <c r="K961" s="53"/>
      <c r="L961" s="53"/>
    </row>
    <row r="962" spans="2:12" x14ac:dyDescent="0.2">
      <c r="B962" s="51"/>
      <c r="F962" s="53"/>
      <c r="G962" s="53"/>
      <c r="H962" s="53"/>
      <c r="I962" s="53"/>
      <c r="J962" s="53"/>
      <c r="K962" s="53"/>
      <c r="L962" s="53"/>
    </row>
    <row r="963" spans="2:12" x14ac:dyDescent="0.2">
      <c r="B963" s="51"/>
      <c r="F963" s="53"/>
      <c r="G963" s="53"/>
      <c r="H963" s="53"/>
      <c r="I963" s="53"/>
      <c r="J963" s="53"/>
      <c r="K963" s="53"/>
      <c r="L963" s="53"/>
    </row>
    <row r="964" spans="2:12" x14ac:dyDescent="0.2">
      <c r="B964" s="51"/>
      <c r="F964" s="53"/>
      <c r="G964" s="53"/>
      <c r="H964" s="53"/>
      <c r="I964" s="53"/>
      <c r="J964" s="53"/>
      <c r="K964" s="53"/>
      <c r="L964" s="53"/>
    </row>
    <row r="965" spans="2:12" x14ac:dyDescent="0.2">
      <c r="B965" s="51"/>
      <c r="F965" s="53"/>
      <c r="G965" s="53"/>
      <c r="H965" s="53"/>
      <c r="I965" s="53"/>
      <c r="J965" s="53"/>
      <c r="K965" s="53"/>
      <c r="L965" s="53"/>
    </row>
    <row r="966" spans="2:12" x14ac:dyDescent="0.2">
      <c r="B966" s="51"/>
      <c r="F966" s="53"/>
      <c r="G966" s="53"/>
      <c r="H966" s="53"/>
      <c r="I966" s="53"/>
      <c r="J966" s="53"/>
      <c r="K966" s="53"/>
      <c r="L966" s="53"/>
    </row>
    <row r="967" spans="2:12" x14ac:dyDescent="0.2">
      <c r="B967" s="51"/>
      <c r="F967" s="53"/>
      <c r="G967" s="53"/>
      <c r="H967" s="53"/>
      <c r="I967" s="53"/>
      <c r="J967" s="53"/>
      <c r="K967" s="53"/>
      <c r="L967" s="53"/>
    </row>
    <row r="968" spans="2:12" x14ac:dyDescent="0.2">
      <c r="B968" s="51"/>
      <c r="F968" s="53"/>
      <c r="G968" s="53"/>
      <c r="H968" s="53"/>
      <c r="I968" s="53"/>
      <c r="J968" s="53"/>
      <c r="K968" s="53"/>
      <c r="L968" s="53"/>
    </row>
    <row r="969" spans="2:12" x14ac:dyDescent="0.2">
      <c r="B969" s="51"/>
      <c r="F969" s="53"/>
      <c r="G969" s="53"/>
      <c r="H969" s="53"/>
      <c r="I969" s="53"/>
      <c r="J969" s="53"/>
      <c r="K969" s="53"/>
      <c r="L969" s="53"/>
    </row>
    <row r="970" spans="2:12" x14ac:dyDescent="0.2">
      <c r="B970" s="51"/>
      <c r="F970" s="53"/>
      <c r="G970" s="53"/>
      <c r="H970" s="53"/>
      <c r="I970" s="53"/>
      <c r="J970" s="53"/>
      <c r="K970" s="53"/>
      <c r="L970" s="53"/>
    </row>
    <row r="971" spans="2:12" x14ac:dyDescent="0.2">
      <c r="B971" s="51"/>
      <c r="F971" s="53"/>
      <c r="G971" s="53"/>
      <c r="H971" s="53"/>
      <c r="I971" s="53"/>
      <c r="J971" s="53"/>
      <c r="K971" s="53"/>
      <c r="L971" s="53"/>
    </row>
    <row r="972" spans="2:12" x14ac:dyDescent="0.2">
      <c r="B972" s="51"/>
      <c r="F972" s="53"/>
      <c r="G972" s="53"/>
      <c r="H972" s="53"/>
      <c r="I972" s="53"/>
      <c r="J972" s="53"/>
      <c r="K972" s="53"/>
      <c r="L972" s="53"/>
    </row>
    <row r="973" spans="2:12" x14ac:dyDescent="0.2">
      <c r="B973" s="51"/>
      <c r="F973" s="53"/>
      <c r="G973" s="53"/>
      <c r="H973" s="53"/>
      <c r="I973" s="53"/>
      <c r="J973" s="53"/>
      <c r="K973" s="53"/>
      <c r="L973" s="53"/>
    </row>
    <row r="974" spans="2:12" x14ac:dyDescent="0.2">
      <c r="B974" s="51"/>
      <c r="F974" s="53"/>
      <c r="G974" s="53"/>
      <c r="H974" s="53"/>
      <c r="I974" s="53"/>
      <c r="J974" s="53"/>
      <c r="K974" s="53"/>
      <c r="L974" s="53"/>
    </row>
    <row r="975" spans="2:12" x14ac:dyDescent="0.2">
      <c r="B975" s="51"/>
      <c r="F975" s="53"/>
      <c r="G975" s="53"/>
      <c r="H975" s="53"/>
      <c r="I975" s="53"/>
      <c r="J975" s="53"/>
      <c r="K975" s="53"/>
      <c r="L975" s="53"/>
    </row>
    <row r="976" spans="2:12" x14ac:dyDescent="0.2">
      <c r="B976" s="51"/>
      <c r="F976" s="53"/>
      <c r="G976" s="53"/>
      <c r="H976" s="53"/>
      <c r="I976" s="53"/>
      <c r="J976" s="53"/>
      <c r="K976" s="53"/>
      <c r="L976" s="53"/>
    </row>
    <row r="977" spans="2:12" x14ac:dyDescent="0.2">
      <c r="B977" s="51"/>
      <c r="F977" s="53"/>
      <c r="G977" s="53"/>
      <c r="H977" s="53"/>
      <c r="I977" s="53"/>
      <c r="J977" s="53"/>
      <c r="K977" s="53"/>
      <c r="L977" s="53"/>
    </row>
    <row r="978" spans="2:12" x14ac:dyDescent="0.2">
      <c r="B978" s="51"/>
      <c r="F978" s="53"/>
      <c r="G978" s="53"/>
      <c r="H978" s="53"/>
      <c r="I978" s="53"/>
      <c r="J978" s="53"/>
      <c r="K978" s="53"/>
      <c r="L978" s="53"/>
    </row>
    <row r="979" spans="2:12" x14ac:dyDescent="0.2">
      <c r="B979" s="51"/>
      <c r="F979" s="53"/>
      <c r="G979" s="53"/>
      <c r="H979" s="53"/>
      <c r="I979" s="53"/>
      <c r="J979" s="53"/>
      <c r="K979" s="53"/>
      <c r="L979" s="53"/>
    </row>
    <row r="980" spans="2:12" x14ac:dyDescent="0.2">
      <c r="B980" s="51"/>
      <c r="F980" s="53"/>
      <c r="G980" s="53"/>
      <c r="H980" s="53"/>
      <c r="I980" s="53"/>
      <c r="J980" s="53"/>
      <c r="K980" s="53"/>
      <c r="L980" s="53"/>
    </row>
    <row r="981" spans="2:12" x14ac:dyDescent="0.2">
      <c r="B981" s="51"/>
      <c r="F981" s="53"/>
      <c r="G981" s="53"/>
      <c r="H981" s="53"/>
      <c r="I981" s="53"/>
      <c r="J981" s="53"/>
      <c r="K981" s="53"/>
      <c r="L981" s="53"/>
    </row>
    <row r="982" spans="2:12" x14ac:dyDescent="0.2">
      <c r="B982" s="51"/>
      <c r="F982" s="53"/>
      <c r="G982" s="53"/>
      <c r="H982" s="53"/>
      <c r="I982" s="53"/>
      <c r="J982" s="53"/>
      <c r="K982" s="53"/>
      <c r="L982" s="53"/>
    </row>
    <row r="983" spans="2:12" x14ac:dyDescent="0.2">
      <c r="B983" s="51"/>
      <c r="F983" s="53"/>
      <c r="G983" s="53"/>
      <c r="H983" s="53"/>
      <c r="I983" s="53"/>
      <c r="J983" s="53"/>
      <c r="K983" s="53"/>
      <c r="L983" s="53"/>
    </row>
    <row r="984" spans="2:12" x14ac:dyDescent="0.2">
      <c r="B984" s="51"/>
      <c r="F984" s="53"/>
      <c r="G984" s="53"/>
      <c r="H984" s="53"/>
      <c r="I984" s="53"/>
      <c r="J984" s="53"/>
      <c r="K984" s="53"/>
      <c r="L984" s="53"/>
    </row>
    <row r="985" spans="2:12" x14ac:dyDescent="0.2">
      <c r="B985" s="51"/>
      <c r="F985" s="53"/>
      <c r="G985" s="53"/>
      <c r="H985" s="53"/>
      <c r="I985" s="53"/>
      <c r="J985" s="53"/>
      <c r="K985" s="53"/>
      <c r="L985" s="53"/>
    </row>
    <row r="986" spans="2:12" x14ac:dyDescent="0.2">
      <c r="B986" s="51"/>
      <c r="F986" s="53"/>
      <c r="G986" s="53"/>
      <c r="H986" s="53"/>
      <c r="I986" s="53"/>
      <c r="J986" s="53"/>
      <c r="K986" s="53"/>
      <c r="L986" s="53"/>
    </row>
    <row r="987" spans="2:12" x14ac:dyDescent="0.2">
      <c r="B987" s="51"/>
      <c r="F987" s="53"/>
      <c r="G987" s="53"/>
      <c r="H987" s="53"/>
      <c r="I987" s="53"/>
      <c r="J987" s="53"/>
      <c r="K987" s="53"/>
      <c r="L987" s="53"/>
    </row>
    <row r="988" spans="2:12" x14ac:dyDescent="0.2">
      <c r="B988" s="51"/>
      <c r="F988" s="53"/>
      <c r="G988" s="53"/>
      <c r="H988" s="53"/>
      <c r="I988" s="53"/>
      <c r="J988" s="53"/>
      <c r="K988" s="53"/>
      <c r="L988" s="53"/>
    </row>
    <row r="989" spans="2:12" x14ac:dyDescent="0.2">
      <c r="B989" s="51"/>
      <c r="F989" s="53"/>
      <c r="G989" s="53"/>
      <c r="H989" s="53"/>
      <c r="I989" s="53"/>
      <c r="J989" s="53"/>
      <c r="K989" s="53"/>
      <c r="L989" s="53"/>
    </row>
    <row r="990" spans="2:12" x14ac:dyDescent="0.2">
      <c r="B990" s="51"/>
      <c r="F990" s="53"/>
      <c r="G990" s="53"/>
      <c r="H990" s="53"/>
      <c r="I990" s="53"/>
      <c r="J990" s="53"/>
      <c r="K990" s="53"/>
      <c r="L990" s="53"/>
    </row>
    <row r="991" spans="2:12" x14ac:dyDescent="0.2">
      <c r="B991" s="51"/>
      <c r="F991" s="53"/>
      <c r="G991" s="53"/>
      <c r="H991" s="53"/>
      <c r="I991" s="53"/>
      <c r="J991" s="53"/>
      <c r="K991" s="53"/>
      <c r="L991" s="53"/>
    </row>
    <row r="992" spans="2:12" x14ac:dyDescent="0.2">
      <c r="B992" s="51"/>
      <c r="F992" s="53"/>
      <c r="G992" s="53"/>
      <c r="H992" s="53"/>
      <c r="I992" s="53"/>
      <c r="J992" s="53"/>
      <c r="K992" s="53"/>
      <c r="L992" s="53"/>
    </row>
    <row r="993" spans="2:12" x14ac:dyDescent="0.2">
      <c r="B993" s="51"/>
      <c r="F993" s="53"/>
      <c r="G993" s="53"/>
      <c r="H993" s="53"/>
      <c r="I993" s="53"/>
      <c r="J993" s="53"/>
      <c r="K993" s="53"/>
      <c r="L993" s="53"/>
    </row>
    <row r="994" spans="2:12" x14ac:dyDescent="0.2">
      <c r="B994" s="51"/>
      <c r="F994" s="53"/>
      <c r="G994" s="53"/>
      <c r="H994" s="53"/>
      <c r="I994" s="53"/>
      <c r="J994" s="53"/>
      <c r="K994" s="53"/>
      <c r="L994" s="53"/>
    </row>
    <row r="995" spans="2:12" x14ac:dyDescent="0.2">
      <c r="B995" s="51"/>
      <c r="F995" s="53"/>
      <c r="G995" s="53"/>
      <c r="H995" s="53"/>
      <c r="I995" s="53"/>
      <c r="J995" s="53"/>
      <c r="K995" s="53"/>
      <c r="L995" s="53"/>
    </row>
    <row r="996" spans="2:12" x14ac:dyDescent="0.2">
      <c r="B996" s="51"/>
      <c r="F996" s="53"/>
      <c r="G996" s="53"/>
      <c r="H996" s="53"/>
      <c r="I996" s="53"/>
      <c r="J996" s="53"/>
      <c r="K996" s="53"/>
      <c r="L996" s="53"/>
    </row>
    <row r="997" spans="2:12" x14ac:dyDescent="0.2">
      <c r="B997" s="51"/>
      <c r="F997" s="53"/>
      <c r="G997" s="53"/>
      <c r="H997" s="53"/>
      <c r="I997" s="53"/>
      <c r="J997" s="53"/>
      <c r="K997" s="53"/>
      <c r="L997" s="53"/>
    </row>
    <row r="998" spans="2:12" x14ac:dyDescent="0.2">
      <c r="B998" s="51"/>
      <c r="F998" s="53"/>
      <c r="G998" s="53"/>
      <c r="H998" s="53"/>
      <c r="I998" s="53"/>
      <c r="J998" s="53"/>
      <c r="K998" s="53"/>
      <c r="L998" s="53"/>
    </row>
    <row r="999" spans="2:12" x14ac:dyDescent="0.2">
      <c r="B999" s="51"/>
      <c r="F999" s="53"/>
      <c r="G999" s="53"/>
      <c r="H999" s="53"/>
      <c r="I999" s="53"/>
      <c r="J999" s="53"/>
      <c r="K999" s="53"/>
      <c r="L999" s="53"/>
    </row>
    <row r="1000" spans="2:12" x14ac:dyDescent="0.2">
      <c r="B1000" s="51"/>
      <c r="F1000" s="53"/>
      <c r="G1000" s="53"/>
      <c r="H1000" s="53"/>
      <c r="I1000" s="53"/>
      <c r="J1000" s="53"/>
      <c r="K1000" s="53"/>
      <c r="L1000" s="53"/>
    </row>
    <row r="1001" spans="2:12" x14ac:dyDescent="0.2">
      <c r="B1001" s="51"/>
      <c r="F1001" s="53"/>
      <c r="G1001" s="53"/>
      <c r="H1001" s="53"/>
      <c r="I1001" s="53"/>
      <c r="J1001" s="53"/>
      <c r="K1001" s="53"/>
      <c r="L1001" s="53"/>
    </row>
    <row r="1002" spans="2:12" x14ac:dyDescent="0.2">
      <c r="B1002" s="51"/>
      <c r="F1002" s="53"/>
      <c r="G1002" s="53"/>
      <c r="H1002" s="53"/>
      <c r="I1002" s="53"/>
      <c r="J1002" s="53"/>
      <c r="K1002" s="53"/>
      <c r="L1002" s="53"/>
    </row>
    <row r="1003" spans="2:12" x14ac:dyDescent="0.2">
      <c r="B1003" s="51"/>
      <c r="F1003" s="53"/>
      <c r="G1003" s="53"/>
      <c r="H1003" s="53"/>
      <c r="I1003" s="53"/>
      <c r="J1003" s="53"/>
      <c r="K1003" s="53"/>
      <c r="L1003" s="53"/>
    </row>
    <row r="1004" spans="2:12" x14ac:dyDescent="0.2">
      <c r="B1004" s="51"/>
      <c r="F1004" s="53"/>
      <c r="G1004" s="53"/>
      <c r="H1004" s="53"/>
      <c r="I1004" s="53"/>
      <c r="J1004" s="53"/>
      <c r="K1004" s="53"/>
      <c r="L1004" s="53"/>
    </row>
    <row r="1005" spans="2:12" x14ac:dyDescent="0.2">
      <c r="B1005" s="51"/>
      <c r="F1005" s="53"/>
      <c r="G1005" s="53"/>
      <c r="H1005" s="53"/>
      <c r="I1005" s="53"/>
      <c r="J1005" s="53"/>
      <c r="K1005" s="53"/>
      <c r="L1005" s="53"/>
    </row>
    <row r="1006" spans="2:12" x14ac:dyDescent="0.2">
      <c r="B1006" s="51"/>
      <c r="F1006" s="53"/>
      <c r="G1006" s="53"/>
      <c r="H1006" s="53"/>
      <c r="I1006" s="53"/>
      <c r="J1006" s="53"/>
      <c r="K1006" s="53"/>
      <c r="L1006" s="53"/>
    </row>
    <row r="1007" spans="2:12" x14ac:dyDescent="0.2">
      <c r="B1007" s="51"/>
      <c r="F1007" s="53"/>
      <c r="G1007" s="53"/>
      <c r="H1007" s="53"/>
      <c r="I1007" s="53"/>
      <c r="J1007" s="53"/>
      <c r="K1007" s="53"/>
      <c r="L1007" s="53"/>
    </row>
    <row r="1008" spans="2:12" x14ac:dyDescent="0.2">
      <c r="B1008" s="51"/>
      <c r="F1008" s="53"/>
      <c r="G1008" s="53"/>
      <c r="H1008" s="53"/>
      <c r="I1008" s="53"/>
      <c r="J1008" s="53"/>
      <c r="K1008" s="53"/>
      <c r="L1008" s="53"/>
    </row>
    <row r="1009" spans="2:12" x14ac:dyDescent="0.2">
      <c r="B1009" s="51"/>
      <c r="F1009" s="53"/>
      <c r="G1009" s="53"/>
      <c r="H1009" s="53"/>
      <c r="I1009" s="53"/>
      <c r="J1009" s="53"/>
      <c r="K1009" s="53"/>
      <c r="L1009" s="53"/>
    </row>
    <row r="1010" spans="2:12" x14ac:dyDescent="0.2">
      <c r="B1010" s="51"/>
      <c r="F1010" s="53"/>
      <c r="G1010" s="53"/>
      <c r="H1010" s="53"/>
      <c r="I1010" s="53"/>
      <c r="J1010" s="53"/>
      <c r="K1010" s="53"/>
      <c r="L1010" s="53"/>
    </row>
    <row r="1011" spans="2:12" x14ac:dyDescent="0.2">
      <c r="B1011" s="51"/>
      <c r="F1011" s="53"/>
      <c r="G1011" s="53"/>
      <c r="H1011" s="53"/>
      <c r="I1011" s="53"/>
      <c r="J1011" s="53"/>
      <c r="K1011" s="53"/>
      <c r="L1011" s="53"/>
    </row>
    <row r="1012" spans="2:12" x14ac:dyDescent="0.2">
      <c r="B1012" s="51"/>
      <c r="F1012" s="53"/>
      <c r="G1012" s="53"/>
      <c r="H1012" s="53"/>
      <c r="I1012" s="53"/>
      <c r="J1012" s="53"/>
      <c r="K1012" s="53"/>
      <c r="L1012" s="53"/>
    </row>
    <row r="1013" spans="2:12" x14ac:dyDescent="0.2">
      <c r="B1013" s="51"/>
      <c r="F1013" s="53"/>
      <c r="G1013" s="53"/>
      <c r="H1013" s="53"/>
      <c r="I1013" s="53"/>
      <c r="J1013" s="53"/>
      <c r="K1013" s="53"/>
      <c r="L1013" s="53"/>
    </row>
    <row r="1014" spans="2:12" x14ac:dyDescent="0.2">
      <c r="B1014" s="51"/>
      <c r="F1014" s="53"/>
      <c r="G1014" s="53"/>
      <c r="H1014" s="53"/>
      <c r="I1014" s="53"/>
      <c r="J1014" s="53"/>
      <c r="K1014" s="53"/>
      <c r="L1014" s="53"/>
    </row>
    <row r="1015" spans="2:12" x14ac:dyDescent="0.2">
      <c r="B1015" s="51"/>
      <c r="F1015" s="53"/>
      <c r="G1015" s="53"/>
      <c r="H1015" s="53"/>
      <c r="I1015" s="53"/>
      <c r="J1015" s="53"/>
      <c r="K1015" s="53"/>
      <c r="L1015" s="53"/>
    </row>
    <row r="1016" spans="2:12" x14ac:dyDescent="0.2">
      <c r="B1016" s="51"/>
      <c r="F1016" s="53"/>
      <c r="G1016" s="53"/>
      <c r="H1016" s="53"/>
      <c r="I1016" s="53"/>
      <c r="J1016" s="53"/>
      <c r="K1016" s="53"/>
      <c r="L1016" s="53"/>
    </row>
    <row r="1017" spans="2:12" x14ac:dyDescent="0.2">
      <c r="B1017" s="51"/>
      <c r="F1017" s="53"/>
      <c r="G1017" s="53"/>
      <c r="H1017" s="53"/>
      <c r="I1017" s="53"/>
      <c r="J1017" s="53"/>
      <c r="K1017" s="53"/>
      <c r="L1017" s="53"/>
    </row>
    <row r="1018" spans="2:12" x14ac:dyDescent="0.2">
      <c r="B1018" s="51"/>
      <c r="F1018" s="53"/>
      <c r="G1018" s="53"/>
      <c r="H1018" s="53"/>
      <c r="I1018" s="53"/>
      <c r="J1018" s="53"/>
      <c r="K1018" s="53"/>
      <c r="L1018" s="53"/>
    </row>
    <row r="1019" spans="2:12" x14ac:dyDescent="0.2">
      <c r="B1019" s="51"/>
      <c r="F1019" s="53"/>
      <c r="G1019" s="53"/>
      <c r="H1019" s="53"/>
      <c r="I1019" s="53"/>
      <c r="J1019" s="53"/>
      <c r="K1019" s="53"/>
      <c r="L1019" s="53"/>
    </row>
    <row r="1020" spans="2:12" x14ac:dyDescent="0.2">
      <c r="B1020" s="51"/>
      <c r="F1020" s="53"/>
      <c r="G1020" s="53"/>
      <c r="H1020" s="53"/>
      <c r="I1020" s="53"/>
      <c r="J1020" s="53"/>
      <c r="K1020" s="53"/>
      <c r="L1020" s="53"/>
    </row>
    <row r="1021" spans="2:12" x14ac:dyDescent="0.2">
      <c r="B1021" s="51"/>
      <c r="F1021" s="53"/>
      <c r="G1021" s="53"/>
      <c r="H1021" s="53"/>
      <c r="I1021" s="53"/>
      <c r="J1021" s="53"/>
      <c r="K1021" s="53"/>
      <c r="L1021" s="53"/>
    </row>
    <row r="1022" spans="2:12" x14ac:dyDescent="0.2">
      <c r="B1022" s="51"/>
      <c r="F1022" s="53"/>
      <c r="G1022" s="53"/>
      <c r="H1022" s="53"/>
      <c r="I1022" s="53"/>
      <c r="J1022" s="53"/>
      <c r="K1022" s="53"/>
      <c r="L1022" s="53"/>
    </row>
    <row r="1023" spans="2:12" x14ac:dyDescent="0.2">
      <c r="B1023" s="51"/>
      <c r="F1023" s="53"/>
      <c r="G1023" s="53"/>
      <c r="H1023" s="53"/>
      <c r="I1023" s="53"/>
      <c r="J1023" s="53"/>
      <c r="K1023" s="53"/>
      <c r="L1023" s="53"/>
    </row>
    <row r="1024" spans="2:12" x14ac:dyDescent="0.2">
      <c r="B1024" s="51"/>
      <c r="F1024" s="53"/>
      <c r="G1024" s="53"/>
      <c r="H1024" s="53"/>
      <c r="I1024" s="53"/>
      <c r="J1024" s="53"/>
      <c r="K1024" s="53"/>
      <c r="L1024" s="53"/>
    </row>
    <row r="1025" spans="2:12" x14ac:dyDescent="0.2">
      <c r="B1025" s="51"/>
      <c r="F1025" s="53"/>
      <c r="G1025" s="53"/>
      <c r="H1025" s="53"/>
      <c r="I1025" s="53"/>
      <c r="J1025" s="53"/>
      <c r="K1025" s="53"/>
      <c r="L1025" s="53"/>
    </row>
    <row r="1026" spans="2:12" x14ac:dyDescent="0.2">
      <c r="B1026" s="51"/>
      <c r="F1026" s="53"/>
      <c r="G1026" s="53"/>
      <c r="H1026" s="53"/>
      <c r="I1026" s="53"/>
      <c r="J1026" s="53"/>
      <c r="K1026" s="53"/>
      <c r="L1026" s="53"/>
    </row>
    <row r="1027" spans="2:12" x14ac:dyDescent="0.2">
      <c r="B1027" s="51"/>
      <c r="F1027" s="53"/>
      <c r="G1027" s="53"/>
      <c r="H1027" s="53"/>
      <c r="I1027" s="53"/>
      <c r="J1027" s="53"/>
      <c r="K1027" s="53"/>
      <c r="L1027" s="53"/>
    </row>
    <row r="1028" spans="2:12" x14ac:dyDescent="0.2">
      <c r="B1028" s="51"/>
      <c r="F1028" s="53"/>
      <c r="G1028" s="53"/>
      <c r="H1028" s="53"/>
      <c r="I1028" s="53"/>
      <c r="J1028" s="53"/>
      <c r="K1028" s="53"/>
      <c r="L1028" s="53"/>
    </row>
    <row r="1029" spans="2:12" x14ac:dyDescent="0.2">
      <c r="B1029" s="51"/>
      <c r="F1029" s="53"/>
      <c r="G1029" s="53"/>
      <c r="H1029" s="53"/>
      <c r="I1029" s="53"/>
      <c r="J1029" s="53"/>
      <c r="K1029" s="53"/>
      <c r="L1029" s="53"/>
    </row>
    <row r="1030" spans="2:12" x14ac:dyDescent="0.2">
      <c r="B1030" s="51"/>
      <c r="F1030" s="53"/>
      <c r="G1030" s="53"/>
      <c r="H1030" s="53"/>
      <c r="I1030" s="53"/>
      <c r="J1030" s="53"/>
      <c r="K1030" s="53"/>
      <c r="L1030" s="53"/>
    </row>
    <row r="1031" spans="2:12" x14ac:dyDescent="0.2">
      <c r="B1031" s="51"/>
      <c r="F1031" s="53"/>
      <c r="G1031" s="53"/>
      <c r="H1031" s="53"/>
      <c r="I1031" s="53"/>
      <c r="J1031" s="53"/>
      <c r="K1031" s="53"/>
      <c r="L1031" s="53"/>
    </row>
    <row r="1032" spans="2:12" x14ac:dyDescent="0.2">
      <c r="B1032" s="51"/>
      <c r="F1032" s="53"/>
      <c r="G1032" s="53"/>
      <c r="H1032" s="53"/>
      <c r="I1032" s="53"/>
      <c r="J1032" s="53"/>
      <c r="K1032" s="53"/>
      <c r="L1032" s="53"/>
    </row>
    <row r="1033" spans="2:12" x14ac:dyDescent="0.2">
      <c r="B1033" s="51"/>
      <c r="F1033" s="53"/>
      <c r="G1033" s="53"/>
      <c r="H1033" s="53"/>
      <c r="I1033" s="53"/>
      <c r="J1033" s="53"/>
      <c r="K1033" s="53"/>
      <c r="L1033" s="53"/>
    </row>
    <row r="1034" spans="2:12" x14ac:dyDescent="0.2">
      <c r="B1034" s="51"/>
      <c r="F1034" s="53"/>
      <c r="G1034" s="53"/>
      <c r="H1034" s="53"/>
      <c r="I1034" s="53"/>
      <c r="J1034" s="53"/>
      <c r="K1034" s="53"/>
      <c r="L1034" s="53"/>
    </row>
    <row r="1035" spans="2:12" x14ac:dyDescent="0.2">
      <c r="B1035" s="51"/>
      <c r="F1035" s="53"/>
      <c r="G1035" s="53"/>
      <c r="H1035" s="53"/>
      <c r="I1035" s="53"/>
      <c r="J1035" s="53"/>
      <c r="K1035" s="53"/>
      <c r="L1035" s="53"/>
    </row>
    <row r="1036" spans="2:12" x14ac:dyDescent="0.2">
      <c r="B1036" s="51"/>
      <c r="F1036" s="53"/>
      <c r="G1036" s="53"/>
      <c r="H1036" s="53"/>
      <c r="I1036" s="53"/>
      <c r="J1036" s="53"/>
      <c r="K1036" s="53"/>
      <c r="L1036" s="53"/>
    </row>
    <row r="1037" spans="2:12" x14ac:dyDescent="0.2">
      <c r="B1037" s="51"/>
      <c r="F1037" s="53"/>
      <c r="G1037" s="53"/>
      <c r="H1037" s="53"/>
      <c r="I1037" s="53"/>
      <c r="J1037" s="53"/>
      <c r="K1037" s="53"/>
      <c r="L1037" s="53"/>
    </row>
    <row r="1038" spans="2:12" x14ac:dyDescent="0.2">
      <c r="B1038" s="51"/>
      <c r="F1038" s="53"/>
      <c r="G1038" s="53"/>
      <c r="H1038" s="53"/>
      <c r="I1038" s="53"/>
      <c r="J1038" s="53"/>
      <c r="K1038" s="53"/>
      <c r="L1038" s="53"/>
    </row>
    <row r="1039" spans="2:12" x14ac:dyDescent="0.2">
      <c r="B1039" s="51"/>
      <c r="F1039" s="53"/>
      <c r="G1039" s="53"/>
      <c r="H1039" s="53"/>
      <c r="I1039" s="53"/>
      <c r="J1039" s="53"/>
      <c r="K1039" s="53"/>
      <c r="L1039" s="53"/>
    </row>
    <row r="1040" spans="2:12" x14ac:dyDescent="0.2">
      <c r="B1040" s="51"/>
      <c r="F1040" s="53"/>
      <c r="G1040" s="53"/>
      <c r="H1040" s="53"/>
      <c r="I1040" s="53"/>
      <c r="J1040" s="53"/>
      <c r="K1040" s="53"/>
      <c r="L1040" s="53"/>
    </row>
    <row r="1041" spans="2:12" x14ac:dyDescent="0.2">
      <c r="B1041" s="51"/>
      <c r="F1041" s="53"/>
      <c r="G1041" s="53"/>
      <c r="H1041" s="53"/>
      <c r="I1041" s="53"/>
      <c r="J1041" s="53"/>
      <c r="K1041" s="53"/>
      <c r="L1041" s="53"/>
    </row>
    <row r="1042" spans="2:12" x14ac:dyDescent="0.2">
      <c r="B1042" s="51"/>
      <c r="F1042" s="53"/>
      <c r="G1042" s="53"/>
      <c r="H1042" s="53"/>
      <c r="I1042" s="53"/>
      <c r="J1042" s="53"/>
      <c r="K1042" s="53"/>
      <c r="L1042" s="53"/>
    </row>
    <row r="1043" spans="2:12" x14ac:dyDescent="0.2">
      <c r="B1043" s="51"/>
      <c r="F1043" s="53"/>
      <c r="G1043" s="53"/>
      <c r="H1043" s="53"/>
      <c r="I1043" s="53"/>
      <c r="J1043" s="53"/>
      <c r="K1043" s="53"/>
      <c r="L1043" s="53"/>
    </row>
    <row r="1044" spans="2:12" x14ac:dyDescent="0.2">
      <c r="B1044" s="51"/>
      <c r="F1044" s="53"/>
      <c r="G1044" s="53"/>
      <c r="H1044" s="53"/>
      <c r="I1044" s="53"/>
      <c r="J1044" s="53"/>
      <c r="K1044" s="53"/>
      <c r="L1044" s="53"/>
    </row>
    <row r="1045" spans="2:12" x14ac:dyDescent="0.2">
      <c r="B1045" s="51"/>
      <c r="F1045" s="53"/>
      <c r="G1045" s="53"/>
      <c r="H1045" s="53"/>
      <c r="I1045" s="53"/>
      <c r="J1045" s="53"/>
      <c r="K1045" s="53"/>
      <c r="L1045" s="53"/>
    </row>
    <row r="1046" spans="2:12" x14ac:dyDescent="0.2">
      <c r="B1046" s="51"/>
      <c r="F1046" s="53"/>
      <c r="G1046" s="53"/>
      <c r="H1046" s="53"/>
      <c r="I1046" s="53"/>
      <c r="J1046" s="53"/>
      <c r="K1046" s="53"/>
      <c r="L1046" s="53"/>
    </row>
    <row r="1047" spans="2:12" x14ac:dyDescent="0.2">
      <c r="B1047" s="51"/>
      <c r="F1047" s="53"/>
      <c r="G1047" s="53"/>
      <c r="H1047" s="53"/>
      <c r="I1047" s="53"/>
      <c r="J1047" s="53"/>
      <c r="K1047" s="53"/>
      <c r="L1047" s="53"/>
    </row>
    <row r="1048" spans="2:12" x14ac:dyDescent="0.2">
      <c r="B1048" s="51"/>
      <c r="F1048" s="53"/>
      <c r="G1048" s="53"/>
      <c r="H1048" s="53"/>
      <c r="I1048" s="53"/>
      <c r="J1048" s="53"/>
      <c r="K1048" s="53"/>
      <c r="L1048" s="53"/>
    </row>
    <row r="1049" spans="2:12" x14ac:dyDescent="0.2">
      <c r="B1049" s="51"/>
      <c r="F1049" s="53"/>
      <c r="G1049" s="53"/>
      <c r="H1049" s="53"/>
      <c r="I1049" s="53"/>
      <c r="J1049" s="53"/>
      <c r="K1049" s="53"/>
      <c r="L1049" s="53"/>
    </row>
    <row r="1050" spans="2:12" x14ac:dyDescent="0.2">
      <c r="B1050" s="51"/>
      <c r="F1050" s="53"/>
      <c r="G1050" s="53"/>
      <c r="H1050" s="53"/>
      <c r="I1050" s="53"/>
      <c r="J1050" s="53"/>
      <c r="K1050" s="53"/>
      <c r="L1050" s="53"/>
    </row>
    <row r="1051" spans="2:12" x14ac:dyDescent="0.2">
      <c r="B1051" s="51"/>
      <c r="F1051" s="53"/>
      <c r="G1051" s="53"/>
      <c r="H1051" s="53"/>
      <c r="I1051" s="53"/>
      <c r="J1051" s="53"/>
      <c r="K1051" s="53"/>
      <c r="L1051" s="53"/>
    </row>
    <row r="1052" spans="2:12" x14ac:dyDescent="0.2">
      <c r="B1052" s="51"/>
      <c r="F1052" s="53"/>
      <c r="G1052" s="53"/>
      <c r="H1052" s="53"/>
      <c r="I1052" s="53"/>
      <c r="J1052" s="53"/>
      <c r="K1052" s="53"/>
      <c r="L1052" s="53"/>
    </row>
    <row r="1053" spans="2:12" x14ac:dyDescent="0.2">
      <c r="B1053" s="51"/>
      <c r="F1053" s="53"/>
      <c r="G1053" s="53"/>
      <c r="H1053" s="53"/>
      <c r="I1053" s="53"/>
      <c r="J1053" s="53"/>
      <c r="K1053" s="53"/>
      <c r="L1053" s="53"/>
    </row>
    <row r="1054" spans="2:12" x14ac:dyDescent="0.2">
      <c r="B1054" s="51"/>
      <c r="F1054" s="53"/>
      <c r="G1054" s="53"/>
      <c r="H1054" s="53"/>
      <c r="I1054" s="53"/>
      <c r="J1054" s="53"/>
      <c r="K1054" s="53"/>
      <c r="L1054" s="53"/>
    </row>
    <row r="1055" spans="2:12" x14ac:dyDescent="0.2">
      <c r="B1055" s="51"/>
      <c r="F1055" s="53"/>
      <c r="G1055" s="53"/>
      <c r="H1055" s="53"/>
      <c r="I1055" s="53"/>
      <c r="J1055" s="53"/>
      <c r="K1055" s="53"/>
      <c r="L1055" s="53"/>
    </row>
    <row r="1056" spans="2:12" x14ac:dyDescent="0.2">
      <c r="B1056" s="51"/>
      <c r="F1056" s="53"/>
      <c r="G1056" s="53"/>
      <c r="H1056" s="53"/>
      <c r="I1056" s="53"/>
      <c r="J1056" s="53"/>
      <c r="K1056" s="53"/>
      <c r="L1056" s="53"/>
    </row>
    <row r="1057" spans="2:12" x14ac:dyDescent="0.2">
      <c r="B1057" s="51"/>
      <c r="F1057" s="53"/>
      <c r="G1057" s="53"/>
      <c r="H1057" s="53"/>
      <c r="I1057" s="53"/>
      <c r="J1057" s="53"/>
      <c r="K1057" s="53"/>
      <c r="L1057" s="53"/>
    </row>
    <row r="1058" spans="2:12" x14ac:dyDescent="0.2">
      <c r="B1058" s="51"/>
      <c r="F1058" s="53"/>
      <c r="G1058" s="53"/>
      <c r="H1058" s="53"/>
      <c r="I1058" s="53"/>
      <c r="J1058" s="53"/>
      <c r="K1058" s="53"/>
      <c r="L1058" s="53"/>
    </row>
    <row r="1059" spans="2:12" x14ac:dyDescent="0.2">
      <c r="B1059" s="51"/>
      <c r="F1059" s="53"/>
      <c r="G1059" s="53"/>
      <c r="H1059" s="53"/>
      <c r="I1059" s="53"/>
      <c r="J1059" s="53"/>
      <c r="K1059" s="53"/>
      <c r="L1059" s="53"/>
    </row>
    <row r="1060" spans="2:12" x14ac:dyDescent="0.2">
      <c r="B1060" s="51"/>
      <c r="F1060" s="53"/>
      <c r="G1060" s="53"/>
      <c r="H1060" s="53"/>
      <c r="I1060" s="53"/>
      <c r="J1060" s="53"/>
      <c r="K1060" s="53"/>
      <c r="L1060" s="53"/>
    </row>
    <row r="1061" spans="2:12" x14ac:dyDescent="0.2">
      <c r="B1061" s="51"/>
      <c r="F1061" s="53"/>
      <c r="G1061" s="53"/>
      <c r="H1061" s="53"/>
      <c r="I1061" s="53"/>
      <c r="J1061" s="53"/>
      <c r="K1061" s="53"/>
      <c r="L1061" s="53"/>
    </row>
    <row r="1062" spans="2:12" x14ac:dyDescent="0.2">
      <c r="B1062" s="51"/>
      <c r="F1062" s="53"/>
      <c r="G1062" s="53"/>
      <c r="H1062" s="53"/>
      <c r="I1062" s="53"/>
      <c r="J1062" s="53"/>
      <c r="K1062" s="53"/>
      <c r="L1062" s="53"/>
    </row>
    <row r="1063" spans="2:12" x14ac:dyDescent="0.2">
      <c r="B1063" s="51"/>
      <c r="F1063" s="53"/>
      <c r="G1063" s="53"/>
      <c r="H1063" s="53"/>
      <c r="I1063" s="53"/>
      <c r="J1063" s="53"/>
      <c r="K1063" s="53"/>
      <c r="L1063" s="53"/>
    </row>
    <row r="1064" spans="2:12" x14ac:dyDescent="0.2">
      <c r="B1064" s="51"/>
      <c r="F1064" s="53"/>
      <c r="G1064" s="53"/>
      <c r="H1064" s="53"/>
      <c r="I1064" s="53"/>
      <c r="J1064" s="53"/>
      <c r="K1064" s="53"/>
      <c r="L1064" s="53"/>
    </row>
    <row r="1065" spans="2:12" x14ac:dyDescent="0.2">
      <c r="B1065" s="51"/>
      <c r="F1065" s="53"/>
      <c r="G1065" s="53"/>
      <c r="H1065" s="53"/>
      <c r="I1065" s="53"/>
      <c r="J1065" s="53"/>
      <c r="K1065" s="53"/>
      <c r="L1065" s="53"/>
    </row>
    <row r="1066" spans="2:12" x14ac:dyDescent="0.2">
      <c r="B1066" s="51"/>
      <c r="F1066" s="53"/>
      <c r="G1066" s="53"/>
      <c r="H1066" s="53"/>
      <c r="I1066" s="53"/>
      <c r="J1066" s="53"/>
      <c r="K1066" s="53"/>
      <c r="L1066" s="53"/>
    </row>
    <row r="1067" spans="2:12" x14ac:dyDescent="0.2">
      <c r="B1067" s="51"/>
      <c r="F1067" s="53"/>
      <c r="G1067" s="53"/>
      <c r="H1067" s="53"/>
      <c r="I1067" s="53"/>
      <c r="J1067" s="53"/>
      <c r="K1067" s="53"/>
      <c r="L1067" s="53"/>
    </row>
    <row r="1068" spans="2:12" x14ac:dyDescent="0.2">
      <c r="B1068" s="51"/>
      <c r="F1068" s="53"/>
      <c r="G1068" s="53"/>
      <c r="H1068" s="53"/>
      <c r="I1068" s="53"/>
      <c r="J1068" s="53"/>
      <c r="K1068" s="53"/>
      <c r="L1068" s="53"/>
    </row>
    <row r="1069" spans="2:12" x14ac:dyDescent="0.2">
      <c r="B1069" s="51"/>
      <c r="F1069" s="53"/>
      <c r="G1069" s="53"/>
      <c r="H1069" s="53"/>
      <c r="I1069" s="53"/>
      <c r="J1069" s="53"/>
      <c r="K1069" s="53"/>
      <c r="L1069" s="53"/>
    </row>
    <row r="1070" spans="2:12" x14ac:dyDescent="0.2">
      <c r="B1070" s="51"/>
      <c r="F1070" s="53"/>
      <c r="G1070" s="53"/>
      <c r="H1070" s="53"/>
      <c r="I1070" s="53"/>
      <c r="J1070" s="53"/>
      <c r="K1070" s="53"/>
      <c r="L1070" s="53"/>
    </row>
    <row r="1071" spans="2:12" x14ac:dyDescent="0.2">
      <c r="B1071" s="51"/>
      <c r="F1071" s="53"/>
      <c r="G1071" s="53"/>
      <c r="H1071" s="53"/>
      <c r="I1071" s="53"/>
      <c r="J1071" s="53"/>
      <c r="K1071" s="53"/>
      <c r="L1071" s="53"/>
    </row>
    <row r="1072" spans="2:12" x14ac:dyDescent="0.2">
      <c r="B1072" s="51"/>
      <c r="F1072" s="53"/>
      <c r="G1072" s="53"/>
      <c r="H1072" s="53"/>
      <c r="I1072" s="53"/>
      <c r="J1072" s="53"/>
      <c r="K1072" s="53"/>
      <c r="L1072" s="53"/>
    </row>
    <row r="1073" spans="2:12" x14ac:dyDescent="0.2">
      <c r="B1073" s="51"/>
      <c r="F1073" s="53"/>
      <c r="G1073" s="53"/>
      <c r="H1073" s="53"/>
      <c r="I1073" s="53"/>
      <c r="J1073" s="53"/>
      <c r="K1073" s="53"/>
      <c r="L1073" s="53"/>
    </row>
    <row r="1074" spans="2:12" x14ac:dyDescent="0.2">
      <c r="B1074" s="51"/>
      <c r="F1074" s="53"/>
      <c r="G1074" s="53"/>
      <c r="H1074" s="53"/>
      <c r="I1074" s="53"/>
      <c r="J1074" s="53"/>
      <c r="K1074" s="53"/>
      <c r="L1074" s="53"/>
    </row>
    <row r="1075" spans="2:12" x14ac:dyDescent="0.2">
      <c r="B1075" s="51"/>
      <c r="F1075" s="53"/>
      <c r="G1075" s="53"/>
      <c r="H1075" s="53"/>
      <c r="I1075" s="53"/>
      <c r="J1075" s="53"/>
      <c r="K1075" s="53"/>
      <c r="L1075" s="53"/>
    </row>
    <row r="1076" spans="2:12" x14ac:dyDescent="0.2">
      <c r="B1076" s="51"/>
      <c r="F1076" s="53"/>
      <c r="G1076" s="53"/>
      <c r="H1076" s="53"/>
      <c r="I1076" s="53"/>
      <c r="J1076" s="53"/>
      <c r="K1076" s="53"/>
      <c r="L1076" s="53"/>
    </row>
    <row r="1077" spans="2:12" x14ac:dyDescent="0.2">
      <c r="B1077" s="51"/>
      <c r="F1077" s="53"/>
      <c r="G1077" s="53"/>
      <c r="H1077" s="53"/>
      <c r="I1077" s="53"/>
      <c r="J1077" s="53"/>
      <c r="K1077" s="53"/>
      <c r="L1077" s="53"/>
    </row>
    <row r="1078" spans="2:12" x14ac:dyDescent="0.2">
      <c r="B1078" s="51"/>
      <c r="F1078" s="53"/>
      <c r="G1078" s="53"/>
      <c r="H1078" s="53"/>
      <c r="I1078" s="53"/>
      <c r="J1078" s="53"/>
      <c r="K1078" s="53"/>
      <c r="L1078" s="53"/>
    </row>
    <row r="1079" spans="2:12" x14ac:dyDescent="0.2">
      <c r="B1079" s="51"/>
      <c r="F1079" s="53"/>
      <c r="G1079" s="53"/>
      <c r="H1079" s="53"/>
      <c r="I1079" s="53"/>
      <c r="J1079" s="53"/>
      <c r="K1079" s="53"/>
      <c r="L1079" s="53"/>
    </row>
    <row r="1080" spans="2:12" x14ac:dyDescent="0.2">
      <c r="B1080" s="51"/>
      <c r="F1080" s="53"/>
      <c r="G1080" s="53"/>
      <c r="H1080" s="53"/>
      <c r="I1080" s="53"/>
      <c r="J1080" s="53"/>
      <c r="K1080" s="53"/>
      <c r="L1080" s="53"/>
    </row>
    <row r="1081" spans="2:12" x14ac:dyDescent="0.2">
      <c r="B1081" s="51"/>
      <c r="F1081" s="53"/>
      <c r="G1081" s="53"/>
      <c r="H1081" s="53"/>
      <c r="I1081" s="53"/>
      <c r="J1081" s="53"/>
      <c r="K1081" s="53"/>
      <c r="L1081" s="53"/>
    </row>
    <row r="1082" spans="2:12" x14ac:dyDescent="0.2">
      <c r="B1082" s="51"/>
      <c r="F1082" s="53"/>
      <c r="G1082" s="53"/>
      <c r="H1082" s="53"/>
      <c r="I1082" s="53"/>
      <c r="J1082" s="53"/>
      <c r="K1082" s="53"/>
      <c r="L1082" s="53"/>
    </row>
    <row r="1083" spans="2:12" x14ac:dyDescent="0.2">
      <c r="B1083" s="51"/>
      <c r="F1083" s="53"/>
      <c r="G1083" s="53"/>
      <c r="H1083" s="53"/>
      <c r="I1083" s="53"/>
      <c r="J1083" s="53"/>
      <c r="K1083" s="53"/>
      <c r="L1083" s="53"/>
    </row>
    <row r="1084" spans="2:12" x14ac:dyDescent="0.2">
      <c r="B1084" s="51"/>
      <c r="F1084" s="53"/>
      <c r="G1084" s="53"/>
      <c r="H1084" s="53"/>
      <c r="I1084" s="53"/>
      <c r="J1084" s="53"/>
      <c r="K1084" s="53"/>
      <c r="L1084" s="53"/>
    </row>
    <row r="1085" spans="2:12" x14ac:dyDescent="0.2">
      <c r="B1085" s="51"/>
      <c r="F1085" s="53"/>
      <c r="G1085" s="53"/>
      <c r="H1085" s="53"/>
      <c r="I1085" s="53"/>
      <c r="J1085" s="53"/>
      <c r="K1085" s="53"/>
      <c r="L1085" s="53"/>
    </row>
    <row r="1086" spans="2:12" x14ac:dyDescent="0.2">
      <c r="B1086" s="51"/>
      <c r="F1086" s="53"/>
      <c r="G1086" s="53"/>
      <c r="H1086" s="53"/>
      <c r="I1086" s="53"/>
      <c r="J1086" s="53"/>
      <c r="K1086" s="53"/>
      <c r="L1086" s="53"/>
    </row>
    <row r="1087" spans="2:12" x14ac:dyDescent="0.2">
      <c r="B1087" s="51"/>
      <c r="F1087" s="53"/>
      <c r="G1087" s="53"/>
      <c r="H1087" s="53"/>
      <c r="I1087" s="53"/>
      <c r="J1087" s="53"/>
      <c r="K1087" s="53"/>
      <c r="L1087" s="53"/>
    </row>
    <row r="1088" spans="2:12" x14ac:dyDescent="0.2">
      <c r="B1088" s="51"/>
      <c r="F1088" s="53"/>
      <c r="G1088" s="53"/>
      <c r="H1088" s="53"/>
      <c r="I1088" s="53"/>
      <c r="J1088" s="53"/>
      <c r="K1088" s="53"/>
      <c r="L1088" s="53"/>
    </row>
    <row r="1089" spans="2:12" x14ac:dyDescent="0.2">
      <c r="B1089" s="51"/>
      <c r="F1089" s="53"/>
      <c r="G1089" s="53"/>
      <c r="H1089" s="53"/>
      <c r="I1089" s="53"/>
      <c r="J1089" s="53"/>
      <c r="K1089" s="53"/>
      <c r="L1089" s="53"/>
    </row>
    <row r="1090" spans="2:12" x14ac:dyDescent="0.2">
      <c r="B1090" s="51"/>
      <c r="F1090" s="53"/>
      <c r="G1090" s="53"/>
      <c r="H1090" s="53"/>
      <c r="I1090" s="53"/>
      <c r="J1090" s="53"/>
      <c r="K1090" s="53"/>
      <c r="L1090" s="53"/>
    </row>
    <row r="1091" spans="2:12" x14ac:dyDescent="0.2">
      <c r="B1091" s="51"/>
      <c r="F1091" s="53"/>
      <c r="G1091" s="53"/>
      <c r="H1091" s="53"/>
      <c r="I1091" s="53"/>
      <c r="J1091" s="53"/>
      <c r="K1091" s="53"/>
      <c r="L1091" s="53"/>
    </row>
    <row r="1092" spans="2:12" x14ac:dyDescent="0.2">
      <c r="B1092" s="51"/>
      <c r="F1092" s="53"/>
      <c r="G1092" s="53"/>
      <c r="H1092" s="53"/>
      <c r="I1092" s="53"/>
      <c r="J1092" s="53"/>
      <c r="K1092" s="53"/>
      <c r="L1092" s="53"/>
    </row>
    <row r="1093" spans="2:12" x14ac:dyDescent="0.2">
      <c r="B1093" s="51"/>
      <c r="F1093" s="53"/>
      <c r="G1093" s="53"/>
      <c r="H1093" s="53"/>
      <c r="I1093" s="53"/>
      <c r="J1093" s="53"/>
      <c r="K1093" s="53"/>
      <c r="L1093" s="53"/>
    </row>
    <row r="1094" spans="2:12" x14ac:dyDescent="0.2">
      <c r="B1094" s="51"/>
      <c r="F1094" s="53"/>
      <c r="G1094" s="53"/>
      <c r="H1094" s="53"/>
      <c r="I1094" s="53"/>
      <c r="J1094" s="53"/>
      <c r="K1094" s="53"/>
      <c r="L1094" s="53"/>
    </row>
    <row r="1095" spans="2:12" x14ac:dyDescent="0.2">
      <c r="B1095" s="51"/>
      <c r="F1095" s="53"/>
      <c r="G1095" s="53"/>
      <c r="H1095" s="53"/>
      <c r="I1095" s="53"/>
      <c r="J1095" s="53"/>
      <c r="K1095" s="53"/>
      <c r="L1095" s="53"/>
    </row>
    <row r="1096" spans="2:12" x14ac:dyDescent="0.2">
      <c r="B1096" s="51"/>
      <c r="F1096" s="53"/>
      <c r="G1096" s="53"/>
      <c r="H1096" s="53"/>
      <c r="I1096" s="53"/>
      <c r="J1096" s="53"/>
      <c r="K1096" s="53"/>
      <c r="L1096" s="53"/>
    </row>
    <row r="1097" spans="2:12" x14ac:dyDescent="0.2">
      <c r="B1097" s="51"/>
      <c r="F1097" s="53"/>
      <c r="G1097" s="53"/>
      <c r="H1097" s="53"/>
      <c r="I1097" s="53"/>
      <c r="J1097" s="53"/>
      <c r="K1097" s="53"/>
      <c r="L1097" s="53"/>
    </row>
    <row r="1098" spans="2:12" x14ac:dyDescent="0.2">
      <c r="B1098" s="51"/>
      <c r="F1098" s="53"/>
      <c r="G1098" s="53"/>
      <c r="H1098" s="53"/>
      <c r="I1098" s="53"/>
      <c r="J1098" s="53"/>
      <c r="K1098" s="53"/>
      <c r="L1098" s="53"/>
    </row>
    <row r="1099" spans="2:12" x14ac:dyDescent="0.2">
      <c r="B1099" s="51"/>
      <c r="F1099" s="53"/>
      <c r="G1099" s="53"/>
      <c r="H1099" s="53"/>
      <c r="I1099" s="53"/>
      <c r="J1099" s="53"/>
      <c r="K1099" s="53"/>
      <c r="L1099" s="53"/>
    </row>
    <row r="1100" spans="2:12" x14ac:dyDescent="0.2">
      <c r="B1100" s="51"/>
      <c r="F1100" s="53"/>
      <c r="G1100" s="53"/>
      <c r="H1100" s="53"/>
      <c r="I1100" s="53"/>
      <c r="J1100" s="53"/>
      <c r="K1100" s="53"/>
      <c r="L1100" s="53"/>
    </row>
    <row r="1101" spans="2:12" x14ac:dyDescent="0.2">
      <c r="B1101" s="51"/>
      <c r="F1101" s="53"/>
      <c r="G1101" s="53"/>
      <c r="H1101" s="53"/>
      <c r="I1101" s="53"/>
      <c r="J1101" s="53"/>
      <c r="K1101" s="53"/>
      <c r="L1101" s="53"/>
    </row>
    <row r="1102" spans="2:12" x14ac:dyDescent="0.2">
      <c r="B1102" s="51"/>
      <c r="F1102" s="53"/>
      <c r="G1102" s="53"/>
      <c r="H1102" s="53"/>
      <c r="I1102" s="53"/>
      <c r="J1102" s="53"/>
      <c r="K1102" s="53"/>
      <c r="L1102" s="53"/>
    </row>
    <row r="1103" spans="2:12" x14ac:dyDescent="0.2">
      <c r="B1103" s="51"/>
      <c r="F1103" s="53"/>
      <c r="G1103" s="53"/>
      <c r="H1103" s="53"/>
      <c r="I1103" s="53"/>
      <c r="J1103" s="53"/>
      <c r="K1103" s="53"/>
      <c r="L1103" s="53"/>
    </row>
    <row r="1104" spans="2:12" x14ac:dyDescent="0.2">
      <c r="B1104" s="51"/>
      <c r="F1104" s="53"/>
      <c r="G1104" s="53"/>
      <c r="H1104" s="53"/>
      <c r="I1104" s="53"/>
      <c r="J1104" s="53"/>
      <c r="K1104" s="53"/>
      <c r="L1104" s="53"/>
    </row>
    <row r="1105" spans="2:12" x14ac:dyDescent="0.2">
      <c r="B1105" s="51"/>
      <c r="F1105" s="53"/>
      <c r="G1105" s="53"/>
      <c r="H1105" s="53"/>
      <c r="I1105" s="53"/>
      <c r="J1105" s="53"/>
      <c r="K1105" s="53"/>
      <c r="L1105" s="53"/>
    </row>
    <row r="1106" spans="2:12" x14ac:dyDescent="0.2">
      <c r="B1106" s="51"/>
      <c r="F1106" s="53"/>
      <c r="G1106" s="53"/>
      <c r="H1106" s="53"/>
      <c r="I1106" s="53"/>
      <c r="J1106" s="53"/>
      <c r="K1106" s="53"/>
      <c r="L1106" s="53"/>
    </row>
    <row r="1107" spans="2:12" x14ac:dyDescent="0.2">
      <c r="B1107" s="51"/>
      <c r="F1107" s="53"/>
      <c r="G1107" s="53"/>
      <c r="H1107" s="53"/>
      <c r="I1107" s="53"/>
      <c r="J1107" s="53"/>
      <c r="K1107" s="53"/>
      <c r="L1107" s="53"/>
    </row>
    <row r="1108" spans="2:12" x14ac:dyDescent="0.2">
      <c r="B1108" s="51"/>
      <c r="F1108" s="53"/>
      <c r="G1108" s="53"/>
      <c r="H1108" s="53"/>
      <c r="I1108" s="53"/>
      <c r="J1108" s="53"/>
      <c r="K1108" s="53"/>
      <c r="L1108" s="53"/>
    </row>
    <row r="1109" spans="2:12" x14ac:dyDescent="0.2">
      <c r="B1109" s="51"/>
      <c r="F1109" s="53"/>
      <c r="G1109" s="53"/>
      <c r="H1109" s="53"/>
      <c r="I1109" s="53"/>
      <c r="J1109" s="53"/>
      <c r="K1109" s="53"/>
      <c r="L1109" s="53"/>
    </row>
    <row r="1110" spans="2:12" x14ac:dyDescent="0.2">
      <c r="B1110" s="51"/>
      <c r="F1110" s="53"/>
      <c r="G1110" s="53"/>
      <c r="H1110" s="53"/>
      <c r="I1110" s="53"/>
      <c r="J1110" s="53"/>
      <c r="K1110" s="53"/>
      <c r="L1110" s="53"/>
    </row>
    <row r="1111" spans="2:12" x14ac:dyDescent="0.2">
      <c r="B1111" s="51"/>
      <c r="F1111" s="53"/>
      <c r="G1111" s="53"/>
      <c r="H1111" s="53"/>
      <c r="I1111" s="53"/>
      <c r="J1111" s="53"/>
      <c r="K1111" s="53"/>
      <c r="L1111" s="53"/>
    </row>
    <row r="1112" spans="2:12" x14ac:dyDescent="0.2">
      <c r="B1112" s="51"/>
      <c r="F1112" s="53"/>
      <c r="G1112" s="53"/>
      <c r="H1112" s="53"/>
      <c r="I1112" s="53"/>
      <c r="J1112" s="53"/>
      <c r="K1112" s="53"/>
      <c r="L1112" s="53"/>
    </row>
    <row r="1113" spans="2:12" x14ac:dyDescent="0.2">
      <c r="B1113" s="51"/>
      <c r="F1113" s="53"/>
      <c r="G1113" s="53"/>
      <c r="H1113" s="53"/>
      <c r="I1113" s="53"/>
      <c r="J1113" s="53"/>
      <c r="K1113" s="53"/>
      <c r="L1113" s="53"/>
    </row>
    <row r="1114" spans="2:12" x14ac:dyDescent="0.2">
      <c r="B1114" s="51"/>
      <c r="F1114" s="53"/>
      <c r="G1114" s="53"/>
      <c r="H1114" s="53"/>
      <c r="I1114" s="53"/>
      <c r="J1114" s="53"/>
      <c r="K1114" s="53"/>
      <c r="L1114" s="53"/>
    </row>
    <row r="1115" spans="2:12" x14ac:dyDescent="0.2">
      <c r="B1115" s="51"/>
      <c r="F1115" s="53"/>
      <c r="G1115" s="53"/>
      <c r="H1115" s="53"/>
      <c r="I1115" s="53"/>
      <c r="J1115" s="53"/>
      <c r="K1115" s="53"/>
      <c r="L1115" s="53"/>
    </row>
    <row r="1116" spans="2:12" x14ac:dyDescent="0.2">
      <c r="B1116" s="51"/>
      <c r="F1116" s="53"/>
      <c r="G1116" s="53"/>
      <c r="H1116" s="53"/>
      <c r="I1116" s="53"/>
      <c r="J1116" s="53"/>
      <c r="K1116" s="53"/>
      <c r="L1116" s="53"/>
    </row>
    <row r="1117" spans="2:12" x14ac:dyDescent="0.2">
      <c r="B1117" s="51"/>
      <c r="F1117" s="53"/>
      <c r="G1117" s="53"/>
      <c r="H1117" s="53"/>
      <c r="I1117" s="53"/>
      <c r="J1117" s="53"/>
      <c r="K1117" s="53"/>
      <c r="L1117" s="53"/>
    </row>
    <row r="1118" spans="2:12" x14ac:dyDescent="0.2">
      <c r="B1118" s="51"/>
      <c r="F1118" s="53"/>
      <c r="G1118" s="53"/>
      <c r="H1118" s="53"/>
      <c r="I1118" s="53"/>
      <c r="J1118" s="53"/>
      <c r="K1118" s="53"/>
      <c r="L1118" s="53"/>
    </row>
    <row r="1119" spans="2:12" x14ac:dyDescent="0.2">
      <c r="B1119" s="51"/>
      <c r="F1119" s="53"/>
      <c r="G1119" s="53"/>
      <c r="H1119" s="53"/>
      <c r="I1119" s="53"/>
      <c r="J1119" s="53"/>
      <c r="K1119" s="53"/>
      <c r="L1119" s="53"/>
    </row>
    <row r="1120" spans="2:12" x14ac:dyDescent="0.2">
      <c r="B1120" s="51"/>
      <c r="F1120" s="53"/>
      <c r="G1120" s="53"/>
      <c r="H1120" s="53"/>
      <c r="I1120" s="53"/>
      <c r="J1120" s="53"/>
      <c r="K1120" s="53"/>
      <c r="L1120" s="53"/>
    </row>
    <row r="1121" spans="2:12" x14ac:dyDescent="0.2">
      <c r="B1121" s="51"/>
      <c r="F1121" s="53"/>
      <c r="G1121" s="53"/>
      <c r="H1121" s="53"/>
      <c r="I1121" s="53"/>
      <c r="J1121" s="53"/>
      <c r="K1121" s="53"/>
      <c r="L1121" s="53"/>
    </row>
    <row r="1122" spans="2:12" x14ac:dyDescent="0.2">
      <c r="B1122" s="51"/>
      <c r="F1122" s="53"/>
      <c r="G1122" s="53"/>
      <c r="H1122" s="53"/>
      <c r="I1122" s="53"/>
      <c r="J1122" s="53"/>
      <c r="K1122" s="53"/>
      <c r="L1122" s="53"/>
    </row>
    <row r="1123" spans="2:12" x14ac:dyDescent="0.2">
      <c r="B1123" s="51"/>
      <c r="F1123" s="53"/>
      <c r="G1123" s="53"/>
      <c r="H1123" s="53"/>
      <c r="I1123" s="53"/>
      <c r="J1123" s="53"/>
      <c r="K1123" s="53"/>
      <c r="L1123" s="53"/>
    </row>
    <row r="1124" spans="2:12" x14ac:dyDescent="0.2">
      <c r="B1124" s="51"/>
      <c r="F1124" s="53"/>
      <c r="G1124" s="53"/>
      <c r="H1124" s="53"/>
      <c r="I1124" s="53"/>
      <c r="J1124" s="53"/>
      <c r="K1124" s="53"/>
      <c r="L1124" s="53"/>
    </row>
    <row r="1125" spans="2:12" x14ac:dyDescent="0.2">
      <c r="B1125" s="51"/>
      <c r="F1125" s="53"/>
      <c r="G1125" s="53"/>
      <c r="H1125" s="53"/>
      <c r="I1125" s="53"/>
      <c r="J1125" s="53"/>
      <c r="K1125" s="53"/>
      <c r="L1125" s="53"/>
    </row>
    <row r="1126" spans="2:12" x14ac:dyDescent="0.2">
      <c r="B1126" s="51"/>
      <c r="F1126" s="53"/>
      <c r="G1126" s="53"/>
      <c r="H1126" s="53"/>
      <c r="I1126" s="53"/>
      <c r="J1126" s="53"/>
      <c r="K1126" s="53"/>
      <c r="L1126" s="53"/>
    </row>
    <row r="1127" spans="2:12" x14ac:dyDescent="0.2">
      <c r="B1127" s="51"/>
      <c r="F1127" s="53"/>
      <c r="G1127" s="53"/>
      <c r="H1127" s="53"/>
      <c r="I1127" s="53"/>
      <c r="J1127" s="53"/>
      <c r="K1127" s="53"/>
      <c r="L1127" s="53"/>
    </row>
    <row r="1128" spans="2:12" x14ac:dyDescent="0.2">
      <c r="B1128" s="51"/>
      <c r="F1128" s="53"/>
      <c r="G1128" s="53"/>
      <c r="H1128" s="53"/>
      <c r="I1128" s="53"/>
      <c r="J1128" s="53"/>
      <c r="K1128" s="53"/>
      <c r="L1128" s="53"/>
    </row>
    <row r="1129" spans="2:12" x14ac:dyDescent="0.2">
      <c r="B1129" s="51"/>
      <c r="F1129" s="53"/>
      <c r="G1129" s="53"/>
      <c r="H1129" s="53"/>
      <c r="I1129" s="53"/>
      <c r="J1129" s="53"/>
      <c r="K1129" s="53"/>
      <c r="L1129" s="53"/>
    </row>
    <row r="1130" spans="2:12" x14ac:dyDescent="0.2">
      <c r="B1130" s="51"/>
      <c r="F1130" s="53"/>
      <c r="G1130" s="53"/>
      <c r="H1130" s="53"/>
      <c r="I1130" s="53"/>
      <c r="J1130" s="53"/>
      <c r="K1130" s="53"/>
      <c r="L1130" s="53"/>
    </row>
    <row r="1131" spans="2:12" x14ac:dyDescent="0.2">
      <c r="B1131" s="51"/>
      <c r="F1131" s="53"/>
      <c r="G1131" s="53"/>
      <c r="H1131" s="53"/>
      <c r="I1131" s="53"/>
      <c r="J1131" s="53"/>
      <c r="K1131" s="53"/>
      <c r="L1131" s="53"/>
    </row>
    <row r="1132" spans="2:12" x14ac:dyDescent="0.2">
      <c r="B1132" s="51"/>
      <c r="F1132" s="53"/>
      <c r="G1132" s="53"/>
      <c r="H1132" s="53"/>
      <c r="I1132" s="53"/>
      <c r="J1132" s="53"/>
      <c r="K1132" s="53"/>
      <c r="L1132" s="53"/>
    </row>
    <row r="1133" spans="2:12" x14ac:dyDescent="0.2">
      <c r="B1133" s="51"/>
      <c r="F1133" s="53"/>
      <c r="G1133" s="53"/>
      <c r="H1133" s="53"/>
      <c r="I1133" s="53"/>
      <c r="J1133" s="53"/>
      <c r="K1133" s="53"/>
      <c r="L1133" s="53"/>
    </row>
    <row r="1134" spans="2:12" x14ac:dyDescent="0.2">
      <c r="B1134" s="51"/>
      <c r="F1134" s="53"/>
      <c r="G1134" s="53"/>
      <c r="H1134" s="53"/>
      <c r="I1134" s="53"/>
      <c r="J1134" s="53"/>
      <c r="K1134" s="53"/>
      <c r="L1134" s="53"/>
    </row>
    <row r="1135" spans="2:12" x14ac:dyDescent="0.2">
      <c r="B1135" s="51"/>
      <c r="F1135" s="53"/>
      <c r="G1135" s="53"/>
      <c r="H1135" s="53"/>
      <c r="I1135" s="53"/>
      <c r="J1135" s="53"/>
      <c r="K1135" s="53"/>
      <c r="L1135" s="53"/>
    </row>
    <row r="1136" spans="2:12" x14ac:dyDescent="0.2">
      <c r="B1136" s="51"/>
      <c r="F1136" s="53"/>
      <c r="G1136" s="53"/>
      <c r="H1136" s="53"/>
      <c r="I1136" s="53"/>
      <c r="J1136" s="53"/>
      <c r="K1136" s="53"/>
      <c r="L1136" s="53"/>
    </row>
    <row r="1137" spans="2:12" x14ac:dyDescent="0.2">
      <c r="B1137" s="51"/>
      <c r="F1137" s="53"/>
      <c r="G1137" s="53"/>
      <c r="H1137" s="53"/>
      <c r="I1137" s="53"/>
      <c r="J1137" s="53"/>
      <c r="K1137" s="53"/>
      <c r="L1137" s="53"/>
    </row>
    <row r="1138" spans="2:12" x14ac:dyDescent="0.2">
      <c r="B1138" s="51"/>
      <c r="F1138" s="53"/>
      <c r="G1138" s="53"/>
      <c r="H1138" s="53"/>
      <c r="I1138" s="53"/>
      <c r="J1138" s="53"/>
      <c r="K1138" s="53"/>
      <c r="L1138" s="53"/>
    </row>
    <row r="1139" spans="2:12" x14ac:dyDescent="0.2">
      <c r="B1139" s="51"/>
      <c r="F1139" s="53"/>
      <c r="G1139" s="53"/>
      <c r="H1139" s="53"/>
      <c r="I1139" s="53"/>
      <c r="J1139" s="53"/>
      <c r="K1139" s="53"/>
      <c r="L1139" s="53"/>
    </row>
    <row r="1140" spans="2:12" x14ac:dyDescent="0.2">
      <c r="B1140" s="51"/>
      <c r="F1140" s="53"/>
      <c r="G1140" s="53"/>
      <c r="H1140" s="53"/>
      <c r="I1140" s="53"/>
      <c r="J1140" s="53"/>
      <c r="K1140" s="53"/>
      <c r="L1140" s="53"/>
    </row>
    <row r="1141" spans="2:12" x14ac:dyDescent="0.2">
      <c r="B1141" s="51"/>
      <c r="F1141" s="53"/>
      <c r="G1141" s="53"/>
      <c r="H1141" s="53"/>
      <c r="I1141" s="53"/>
      <c r="J1141" s="53"/>
      <c r="K1141" s="53"/>
      <c r="L1141" s="53"/>
    </row>
    <row r="1142" spans="2:12" x14ac:dyDescent="0.2">
      <c r="B1142" s="51"/>
      <c r="F1142" s="53"/>
      <c r="G1142" s="53"/>
      <c r="H1142" s="53"/>
      <c r="I1142" s="53"/>
      <c r="J1142" s="53"/>
      <c r="K1142" s="53"/>
      <c r="L1142" s="53"/>
    </row>
    <row r="1143" spans="2:12" x14ac:dyDescent="0.2">
      <c r="B1143" s="51"/>
      <c r="F1143" s="53"/>
      <c r="G1143" s="53"/>
      <c r="H1143" s="53"/>
      <c r="I1143" s="53"/>
      <c r="J1143" s="53"/>
      <c r="K1143" s="53"/>
      <c r="L1143" s="53"/>
    </row>
    <row r="1144" spans="2:12" x14ac:dyDescent="0.2">
      <c r="B1144" s="51"/>
      <c r="F1144" s="53"/>
      <c r="G1144" s="53"/>
      <c r="H1144" s="53"/>
      <c r="I1144" s="53"/>
      <c r="J1144" s="53"/>
      <c r="K1144" s="53"/>
      <c r="L1144" s="53"/>
    </row>
    <row r="1145" spans="2:12" x14ac:dyDescent="0.2">
      <c r="B1145" s="51"/>
      <c r="F1145" s="53"/>
      <c r="G1145" s="53"/>
      <c r="H1145" s="53"/>
      <c r="I1145" s="53"/>
      <c r="J1145" s="53"/>
      <c r="K1145" s="53"/>
      <c r="L1145" s="53"/>
    </row>
    <row r="1146" spans="2:12" x14ac:dyDescent="0.2">
      <c r="B1146" s="51"/>
      <c r="F1146" s="53"/>
      <c r="G1146" s="53"/>
      <c r="H1146" s="53"/>
      <c r="I1146" s="53"/>
      <c r="J1146" s="53"/>
      <c r="K1146" s="53"/>
      <c r="L1146" s="53"/>
    </row>
    <row r="1147" spans="2:12" x14ac:dyDescent="0.2">
      <c r="B1147" s="51"/>
      <c r="F1147" s="53"/>
      <c r="G1147" s="53"/>
      <c r="H1147" s="53"/>
      <c r="I1147" s="53"/>
      <c r="J1147" s="53"/>
      <c r="K1147" s="53"/>
      <c r="L1147" s="53"/>
    </row>
    <row r="1148" spans="2:12" x14ac:dyDescent="0.2">
      <c r="B1148" s="51"/>
      <c r="F1148" s="53"/>
      <c r="G1148" s="53"/>
      <c r="H1148" s="53"/>
      <c r="I1148" s="53"/>
      <c r="J1148" s="53"/>
      <c r="K1148" s="53"/>
      <c r="L1148" s="53"/>
    </row>
    <row r="1149" spans="2:12" x14ac:dyDescent="0.2">
      <c r="B1149" s="51"/>
      <c r="F1149" s="53"/>
      <c r="G1149" s="53"/>
      <c r="H1149" s="53"/>
      <c r="I1149" s="53"/>
      <c r="J1149" s="53"/>
      <c r="K1149" s="53"/>
      <c r="L1149" s="53"/>
    </row>
    <row r="1150" spans="2:12" x14ac:dyDescent="0.2">
      <c r="B1150" s="51"/>
      <c r="F1150" s="53"/>
      <c r="G1150" s="53"/>
      <c r="H1150" s="53"/>
      <c r="I1150" s="53"/>
      <c r="J1150" s="53"/>
      <c r="K1150" s="53"/>
      <c r="L1150" s="53"/>
    </row>
    <row r="1151" spans="2:12" x14ac:dyDescent="0.2">
      <c r="B1151" s="51"/>
      <c r="F1151" s="53"/>
      <c r="G1151" s="53"/>
      <c r="H1151" s="53"/>
      <c r="I1151" s="53"/>
      <c r="J1151" s="53"/>
      <c r="K1151" s="53"/>
      <c r="L1151" s="53"/>
    </row>
    <row r="1152" spans="2:12" x14ac:dyDescent="0.2">
      <c r="B1152" s="51"/>
      <c r="F1152" s="53"/>
      <c r="G1152" s="53"/>
      <c r="H1152" s="53"/>
      <c r="I1152" s="53"/>
      <c r="J1152" s="53"/>
      <c r="K1152" s="53"/>
      <c r="L1152" s="53"/>
    </row>
    <row r="1153" spans="2:12" x14ac:dyDescent="0.2">
      <c r="B1153" s="51"/>
      <c r="F1153" s="53"/>
      <c r="G1153" s="53"/>
      <c r="H1153" s="53"/>
      <c r="I1153" s="53"/>
      <c r="J1153" s="53"/>
      <c r="K1153" s="53"/>
      <c r="L1153" s="53"/>
    </row>
    <row r="1154" spans="2:12" x14ac:dyDescent="0.2">
      <c r="B1154" s="51"/>
      <c r="F1154" s="53"/>
      <c r="G1154" s="53"/>
      <c r="H1154" s="53"/>
      <c r="I1154" s="53"/>
      <c r="J1154" s="53"/>
      <c r="K1154" s="53"/>
      <c r="L1154" s="53"/>
    </row>
    <row r="1155" spans="2:12" x14ac:dyDescent="0.2">
      <c r="B1155" s="51"/>
      <c r="F1155" s="53"/>
      <c r="G1155" s="53"/>
      <c r="H1155" s="53"/>
      <c r="I1155" s="53"/>
      <c r="J1155" s="53"/>
      <c r="K1155" s="53"/>
      <c r="L1155" s="53"/>
    </row>
    <row r="1156" spans="2:12" x14ac:dyDescent="0.2">
      <c r="B1156" s="51"/>
      <c r="F1156" s="53"/>
      <c r="G1156" s="53"/>
      <c r="H1156" s="53"/>
      <c r="I1156" s="53"/>
      <c r="J1156" s="53"/>
      <c r="K1156" s="53"/>
      <c r="L1156" s="53"/>
    </row>
    <row r="1157" spans="2:12" x14ac:dyDescent="0.2">
      <c r="B1157" s="51"/>
      <c r="F1157" s="53"/>
      <c r="G1157" s="53"/>
      <c r="H1157" s="53"/>
      <c r="I1157" s="53"/>
      <c r="J1157" s="53"/>
      <c r="K1157" s="53"/>
      <c r="L1157" s="53"/>
    </row>
    <row r="1158" spans="2:12" x14ac:dyDescent="0.2">
      <c r="B1158" s="51"/>
      <c r="F1158" s="53"/>
      <c r="G1158" s="53"/>
      <c r="H1158" s="53"/>
      <c r="I1158" s="53"/>
      <c r="J1158" s="53"/>
      <c r="K1158" s="53"/>
      <c r="L1158" s="53"/>
    </row>
    <row r="1159" spans="2:12" x14ac:dyDescent="0.2">
      <c r="B1159" s="51"/>
      <c r="F1159" s="53"/>
      <c r="G1159" s="53"/>
      <c r="H1159" s="53"/>
      <c r="I1159" s="53"/>
      <c r="J1159" s="53"/>
      <c r="K1159" s="53"/>
      <c r="L1159" s="53"/>
    </row>
    <row r="1160" spans="2:12" x14ac:dyDescent="0.2">
      <c r="B1160" s="51"/>
      <c r="F1160" s="53"/>
      <c r="G1160" s="53"/>
      <c r="H1160" s="53"/>
      <c r="I1160" s="53"/>
      <c r="J1160" s="53"/>
      <c r="K1160" s="53"/>
      <c r="L1160" s="53"/>
    </row>
    <row r="1161" spans="2:12" x14ac:dyDescent="0.2">
      <c r="B1161" s="51"/>
      <c r="F1161" s="53"/>
      <c r="G1161" s="53"/>
      <c r="H1161" s="53"/>
      <c r="I1161" s="53"/>
      <c r="J1161" s="53"/>
      <c r="K1161" s="53"/>
      <c r="L1161" s="53"/>
    </row>
    <row r="1162" spans="2:12" x14ac:dyDescent="0.2">
      <c r="B1162" s="51"/>
      <c r="F1162" s="53"/>
      <c r="G1162" s="53"/>
      <c r="H1162" s="53"/>
      <c r="I1162" s="53"/>
      <c r="J1162" s="53"/>
      <c r="K1162" s="53"/>
      <c r="L1162" s="53"/>
    </row>
    <row r="1163" spans="2:12" x14ac:dyDescent="0.2">
      <c r="B1163" s="51"/>
      <c r="F1163" s="53"/>
      <c r="G1163" s="53"/>
      <c r="H1163" s="53"/>
      <c r="I1163" s="53"/>
      <c r="J1163" s="53"/>
      <c r="K1163" s="53"/>
      <c r="L1163" s="53"/>
    </row>
    <row r="1164" spans="2:12" x14ac:dyDescent="0.2">
      <c r="B1164" s="51"/>
      <c r="F1164" s="53"/>
      <c r="G1164" s="53"/>
      <c r="H1164" s="53"/>
      <c r="I1164" s="53"/>
      <c r="J1164" s="53"/>
      <c r="K1164" s="53"/>
      <c r="L1164" s="53"/>
    </row>
    <row r="1165" spans="2:12" x14ac:dyDescent="0.2">
      <c r="B1165" s="51"/>
      <c r="F1165" s="53"/>
      <c r="G1165" s="53"/>
      <c r="H1165" s="53"/>
      <c r="I1165" s="53"/>
      <c r="J1165" s="53"/>
      <c r="K1165" s="53"/>
      <c r="L1165" s="53"/>
    </row>
    <row r="1166" spans="2:12" x14ac:dyDescent="0.2">
      <c r="B1166" s="51"/>
      <c r="F1166" s="53"/>
      <c r="G1166" s="53"/>
      <c r="H1166" s="53"/>
      <c r="I1166" s="53"/>
      <c r="J1166" s="53"/>
      <c r="K1166" s="53"/>
      <c r="L1166" s="53"/>
    </row>
    <row r="1167" spans="2:12" x14ac:dyDescent="0.2">
      <c r="B1167" s="51"/>
      <c r="F1167" s="53"/>
      <c r="G1167" s="53"/>
      <c r="H1167" s="53"/>
      <c r="I1167" s="53"/>
      <c r="J1167" s="53"/>
      <c r="K1167" s="53"/>
      <c r="L1167" s="53"/>
    </row>
    <row r="1168" spans="2:12" x14ac:dyDescent="0.2">
      <c r="B1168" s="51"/>
      <c r="F1168" s="53"/>
      <c r="G1168" s="53"/>
      <c r="H1168" s="53"/>
      <c r="I1168" s="53"/>
      <c r="J1168" s="53"/>
      <c r="K1168" s="53"/>
      <c r="L1168" s="53"/>
    </row>
    <row r="1169" spans="2:12" x14ac:dyDescent="0.2">
      <c r="B1169" s="51"/>
      <c r="F1169" s="53"/>
      <c r="G1169" s="53"/>
      <c r="H1169" s="53"/>
      <c r="I1169" s="53"/>
      <c r="J1169" s="53"/>
      <c r="K1169" s="53"/>
      <c r="L1169" s="53"/>
    </row>
    <row r="1170" spans="2:12" x14ac:dyDescent="0.2">
      <c r="B1170" s="51"/>
      <c r="F1170" s="53"/>
      <c r="G1170" s="53"/>
      <c r="H1170" s="53"/>
      <c r="I1170" s="53"/>
      <c r="J1170" s="53"/>
      <c r="K1170" s="53"/>
      <c r="L1170" s="53"/>
    </row>
    <row r="1171" spans="2:12" x14ac:dyDescent="0.2">
      <c r="B1171" s="51"/>
      <c r="F1171" s="53"/>
      <c r="G1171" s="53"/>
      <c r="H1171" s="53"/>
      <c r="I1171" s="53"/>
      <c r="J1171" s="53"/>
      <c r="K1171" s="53"/>
      <c r="L1171" s="53"/>
    </row>
    <row r="1172" spans="2:12" x14ac:dyDescent="0.2">
      <c r="B1172" s="51"/>
      <c r="F1172" s="53"/>
      <c r="G1172" s="53"/>
      <c r="H1172" s="53"/>
      <c r="I1172" s="53"/>
      <c r="J1172" s="53"/>
      <c r="K1172" s="53"/>
      <c r="L1172" s="53"/>
    </row>
    <row r="1173" spans="2:12" x14ac:dyDescent="0.2">
      <c r="B1173" s="51"/>
      <c r="F1173" s="53"/>
      <c r="G1173" s="53"/>
      <c r="H1173" s="53"/>
      <c r="I1173" s="53"/>
      <c r="J1173" s="53"/>
      <c r="K1173" s="53"/>
      <c r="L1173" s="53"/>
    </row>
    <row r="1174" spans="2:12" x14ac:dyDescent="0.2">
      <c r="B1174" s="51"/>
      <c r="F1174" s="53"/>
      <c r="G1174" s="53"/>
      <c r="H1174" s="53"/>
      <c r="I1174" s="53"/>
      <c r="J1174" s="53"/>
      <c r="K1174" s="53"/>
      <c r="L1174" s="53"/>
    </row>
    <row r="1175" spans="2:12" x14ac:dyDescent="0.2">
      <c r="B1175" s="51"/>
      <c r="F1175" s="53"/>
      <c r="G1175" s="53"/>
      <c r="H1175" s="53"/>
      <c r="I1175" s="53"/>
      <c r="J1175" s="53"/>
      <c r="K1175" s="53"/>
      <c r="L1175" s="53"/>
    </row>
    <row r="1176" spans="2:12" x14ac:dyDescent="0.2">
      <c r="B1176" s="51"/>
      <c r="F1176" s="53"/>
      <c r="G1176" s="53"/>
      <c r="H1176" s="53"/>
      <c r="I1176" s="53"/>
      <c r="J1176" s="53"/>
      <c r="K1176" s="53"/>
      <c r="L1176" s="53"/>
    </row>
    <row r="1177" spans="2:12" x14ac:dyDescent="0.2">
      <c r="B1177" s="51"/>
      <c r="F1177" s="53"/>
      <c r="G1177" s="53"/>
      <c r="H1177" s="53"/>
      <c r="I1177" s="53"/>
      <c r="J1177" s="53"/>
      <c r="K1177" s="53"/>
      <c r="L1177" s="53"/>
    </row>
    <row r="1178" spans="2:12" x14ac:dyDescent="0.2">
      <c r="B1178" s="51"/>
      <c r="F1178" s="53"/>
      <c r="G1178" s="53"/>
      <c r="H1178" s="53"/>
      <c r="I1178" s="53"/>
      <c r="J1178" s="53"/>
      <c r="K1178" s="53"/>
      <c r="L1178" s="53"/>
    </row>
    <row r="1179" spans="2:12" x14ac:dyDescent="0.2">
      <c r="B1179" s="51"/>
      <c r="F1179" s="53"/>
      <c r="G1179" s="53"/>
      <c r="H1179" s="53"/>
      <c r="I1179" s="53"/>
      <c r="J1179" s="53"/>
      <c r="K1179" s="53"/>
      <c r="L1179" s="53"/>
    </row>
    <row r="1180" spans="2:12" x14ac:dyDescent="0.2">
      <c r="B1180" s="51"/>
      <c r="F1180" s="53"/>
      <c r="G1180" s="53"/>
      <c r="H1180" s="53"/>
      <c r="I1180" s="53"/>
      <c r="J1180" s="53"/>
      <c r="K1180" s="53"/>
      <c r="L1180" s="53"/>
    </row>
    <row r="1181" spans="2:12" x14ac:dyDescent="0.2">
      <c r="B1181" s="51"/>
      <c r="F1181" s="53"/>
      <c r="G1181" s="53"/>
      <c r="H1181" s="53"/>
      <c r="I1181" s="53"/>
      <c r="J1181" s="53"/>
      <c r="K1181" s="53"/>
      <c r="L1181" s="53"/>
    </row>
    <row r="1182" spans="2:12" x14ac:dyDescent="0.2">
      <c r="B1182" s="51"/>
      <c r="F1182" s="53"/>
      <c r="G1182" s="53"/>
      <c r="H1182" s="53"/>
      <c r="I1182" s="53"/>
      <c r="J1182" s="53"/>
      <c r="K1182" s="53"/>
      <c r="L1182" s="53"/>
    </row>
    <row r="1183" spans="2:12" x14ac:dyDescent="0.2">
      <c r="B1183" s="51"/>
      <c r="F1183" s="53"/>
      <c r="G1183" s="53"/>
      <c r="H1183" s="53"/>
      <c r="I1183" s="53"/>
      <c r="J1183" s="53"/>
      <c r="K1183" s="53"/>
      <c r="L1183" s="53"/>
    </row>
    <row r="1184" spans="2:12" x14ac:dyDescent="0.2">
      <c r="B1184" s="51"/>
      <c r="F1184" s="53"/>
      <c r="G1184" s="53"/>
      <c r="H1184" s="53"/>
      <c r="I1184" s="53"/>
      <c r="J1184" s="53"/>
      <c r="K1184" s="53"/>
      <c r="L1184" s="53"/>
    </row>
    <row r="1185" spans="2:12" x14ac:dyDescent="0.2">
      <c r="B1185" s="51"/>
      <c r="F1185" s="53"/>
      <c r="G1185" s="53"/>
      <c r="H1185" s="53"/>
      <c r="I1185" s="53"/>
      <c r="J1185" s="53"/>
      <c r="K1185" s="53"/>
      <c r="L1185" s="53"/>
    </row>
    <row r="1186" spans="2:12" x14ac:dyDescent="0.2">
      <c r="B1186" s="51"/>
      <c r="F1186" s="53"/>
      <c r="G1186" s="53"/>
      <c r="H1186" s="53"/>
      <c r="I1186" s="53"/>
      <c r="J1186" s="53"/>
      <c r="K1186" s="53"/>
      <c r="L1186" s="53"/>
    </row>
    <row r="1187" spans="2:12" x14ac:dyDescent="0.2">
      <c r="B1187" s="51"/>
      <c r="F1187" s="53"/>
      <c r="G1187" s="53"/>
      <c r="H1187" s="53"/>
      <c r="I1187" s="53"/>
      <c r="J1187" s="53"/>
      <c r="K1187" s="53"/>
      <c r="L1187" s="53"/>
    </row>
    <row r="1188" spans="2:12" x14ac:dyDescent="0.2">
      <c r="B1188" s="51"/>
      <c r="F1188" s="53"/>
      <c r="G1188" s="53"/>
      <c r="H1188" s="53"/>
      <c r="I1188" s="53"/>
      <c r="J1188" s="53"/>
      <c r="K1188" s="53"/>
      <c r="L1188" s="53"/>
    </row>
    <row r="1189" spans="2:12" x14ac:dyDescent="0.2">
      <c r="B1189" s="51"/>
      <c r="F1189" s="53"/>
      <c r="G1189" s="53"/>
      <c r="H1189" s="53"/>
      <c r="I1189" s="53"/>
      <c r="J1189" s="53"/>
      <c r="K1189" s="53"/>
      <c r="L1189" s="53"/>
    </row>
    <row r="1190" spans="2:12" x14ac:dyDescent="0.2">
      <c r="B1190" s="51"/>
      <c r="F1190" s="53"/>
      <c r="G1190" s="53"/>
      <c r="H1190" s="53"/>
      <c r="I1190" s="53"/>
      <c r="J1190" s="53"/>
      <c r="K1190" s="53"/>
      <c r="L1190" s="53"/>
    </row>
    <row r="1191" spans="2:12" x14ac:dyDescent="0.2">
      <c r="B1191" s="51"/>
      <c r="F1191" s="53"/>
      <c r="G1191" s="53"/>
      <c r="H1191" s="53"/>
      <c r="I1191" s="53"/>
      <c r="J1191" s="53"/>
      <c r="K1191" s="53"/>
      <c r="L1191" s="53"/>
    </row>
    <row r="1192" spans="2:12" x14ac:dyDescent="0.2">
      <c r="B1192" s="51"/>
      <c r="F1192" s="53"/>
      <c r="G1192" s="53"/>
      <c r="H1192" s="53"/>
      <c r="I1192" s="53"/>
      <c r="J1192" s="53"/>
      <c r="K1192" s="53"/>
      <c r="L1192" s="53"/>
    </row>
    <row r="1193" spans="2:12" x14ac:dyDescent="0.2">
      <c r="B1193" s="51"/>
      <c r="F1193" s="53"/>
      <c r="G1193" s="53"/>
      <c r="H1193" s="53"/>
      <c r="I1193" s="53"/>
      <c r="J1193" s="53"/>
      <c r="K1193" s="53"/>
      <c r="L1193" s="53"/>
    </row>
    <row r="1194" spans="2:12" x14ac:dyDescent="0.2">
      <c r="B1194" s="51"/>
      <c r="F1194" s="53"/>
      <c r="G1194" s="53"/>
      <c r="H1194" s="53"/>
      <c r="I1194" s="53"/>
      <c r="J1194" s="53"/>
      <c r="K1194" s="53"/>
      <c r="L1194" s="53"/>
    </row>
    <row r="1195" spans="2:12" x14ac:dyDescent="0.2">
      <c r="B1195" s="51"/>
      <c r="F1195" s="53"/>
      <c r="G1195" s="53"/>
      <c r="H1195" s="53"/>
      <c r="I1195" s="53"/>
      <c r="J1195" s="53"/>
      <c r="K1195" s="53"/>
      <c r="L1195" s="53"/>
    </row>
    <row r="1196" spans="2:12" x14ac:dyDescent="0.2">
      <c r="B1196" s="51"/>
      <c r="F1196" s="53"/>
      <c r="G1196" s="53"/>
      <c r="H1196" s="53"/>
      <c r="I1196" s="53"/>
      <c r="J1196" s="53"/>
      <c r="K1196" s="53"/>
      <c r="L1196" s="53"/>
    </row>
    <row r="1197" spans="2:12" x14ac:dyDescent="0.2">
      <c r="B1197" s="51"/>
      <c r="F1197" s="53"/>
      <c r="G1197" s="53"/>
      <c r="H1197" s="53"/>
      <c r="I1197" s="53"/>
      <c r="J1197" s="53"/>
      <c r="K1197" s="53"/>
      <c r="L1197" s="53"/>
    </row>
    <row r="1198" spans="2:12" x14ac:dyDescent="0.2">
      <c r="B1198" s="51"/>
      <c r="F1198" s="53"/>
      <c r="G1198" s="53"/>
      <c r="H1198" s="53"/>
      <c r="I1198" s="53"/>
      <c r="J1198" s="53"/>
      <c r="K1198" s="53"/>
      <c r="L1198" s="53"/>
    </row>
    <row r="1199" spans="2:12" x14ac:dyDescent="0.2">
      <c r="B1199" s="51"/>
      <c r="F1199" s="53"/>
      <c r="G1199" s="53"/>
      <c r="H1199" s="53"/>
      <c r="I1199" s="53"/>
      <c r="J1199" s="53"/>
      <c r="K1199" s="53"/>
      <c r="L1199" s="53"/>
    </row>
    <row r="1200" spans="2:12" x14ac:dyDescent="0.2">
      <c r="B1200" s="51"/>
      <c r="F1200" s="53"/>
      <c r="G1200" s="53"/>
      <c r="H1200" s="53"/>
      <c r="I1200" s="53"/>
      <c r="J1200" s="53"/>
      <c r="K1200" s="53"/>
      <c r="L1200" s="53"/>
    </row>
    <row r="1201" spans="2:12" x14ac:dyDescent="0.2">
      <c r="B1201" s="51"/>
      <c r="F1201" s="53"/>
      <c r="G1201" s="53"/>
      <c r="H1201" s="53"/>
      <c r="I1201" s="53"/>
      <c r="J1201" s="53"/>
      <c r="K1201" s="53"/>
      <c r="L1201" s="53"/>
    </row>
    <row r="1202" spans="2:12" x14ac:dyDescent="0.2">
      <c r="B1202" s="51"/>
      <c r="F1202" s="53"/>
      <c r="G1202" s="53"/>
      <c r="H1202" s="53"/>
      <c r="I1202" s="53"/>
      <c r="J1202" s="53"/>
      <c r="K1202" s="53"/>
      <c r="L1202" s="53"/>
    </row>
    <row r="1203" spans="2:12" x14ac:dyDescent="0.2">
      <c r="B1203" s="51"/>
      <c r="F1203" s="53"/>
      <c r="G1203" s="53"/>
      <c r="H1203" s="53"/>
      <c r="I1203" s="53"/>
      <c r="J1203" s="53"/>
      <c r="K1203" s="53"/>
      <c r="L1203" s="53"/>
    </row>
    <row r="1204" spans="2:12" x14ac:dyDescent="0.2">
      <c r="B1204" s="51"/>
      <c r="F1204" s="53"/>
      <c r="G1204" s="53"/>
      <c r="H1204" s="53"/>
      <c r="I1204" s="53"/>
      <c r="J1204" s="53"/>
      <c r="K1204" s="53"/>
      <c r="L1204" s="53"/>
    </row>
    <row r="1205" spans="2:12" x14ac:dyDescent="0.2">
      <c r="B1205" s="51"/>
      <c r="F1205" s="53"/>
      <c r="G1205" s="53"/>
      <c r="H1205" s="53"/>
      <c r="I1205" s="53"/>
      <c r="J1205" s="53"/>
      <c r="K1205" s="53"/>
      <c r="L1205" s="53"/>
    </row>
    <row r="1206" spans="2:12" x14ac:dyDescent="0.2">
      <c r="B1206" s="51"/>
      <c r="F1206" s="53"/>
      <c r="G1206" s="53"/>
      <c r="H1206" s="53"/>
      <c r="I1206" s="53"/>
      <c r="J1206" s="53"/>
      <c r="K1206" s="53"/>
      <c r="L1206" s="53"/>
    </row>
    <row r="1207" spans="2:12" x14ac:dyDescent="0.2">
      <c r="B1207" s="51"/>
      <c r="F1207" s="53"/>
      <c r="G1207" s="53"/>
      <c r="H1207" s="53"/>
      <c r="I1207" s="53"/>
      <c r="J1207" s="53"/>
      <c r="K1207" s="53"/>
      <c r="L1207" s="53"/>
    </row>
    <row r="1208" spans="2:12" x14ac:dyDescent="0.2">
      <c r="B1208" s="51"/>
      <c r="F1208" s="53"/>
      <c r="G1208" s="53"/>
      <c r="H1208" s="53"/>
      <c r="I1208" s="53"/>
      <c r="J1208" s="53"/>
      <c r="K1208" s="53"/>
      <c r="L1208" s="53"/>
    </row>
    <row r="1209" spans="2:12" x14ac:dyDescent="0.2">
      <c r="B1209" s="51"/>
      <c r="F1209" s="53"/>
      <c r="G1209" s="53"/>
      <c r="H1209" s="53"/>
      <c r="I1209" s="53"/>
      <c r="J1209" s="53"/>
      <c r="K1209" s="53"/>
      <c r="L1209" s="53"/>
    </row>
    <row r="1210" spans="2:12" x14ac:dyDescent="0.2">
      <c r="B1210" s="51"/>
      <c r="F1210" s="53"/>
      <c r="G1210" s="53"/>
      <c r="H1210" s="53"/>
      <c r="I1210" s="53"/>
      <c r="J1210" s="53"/>
      <c r="K1210" s="53"/>
      <c r="L1210" s="53"/>
    </row>
    <row r="1211" spans="2:12" x14ac:dyDescent="0.2">
      <c r="B1211" s="51"/>
      <c r="F1211" s="53"/>
      <c r="G1211" s="53"/>
      <c r="H1211" s="53"/>
      <c r="I1211" s="53"/>
      <c r="J1211" s="53"/>
      <c r="K1211" s="53"/>
      <c r="L1211" s="53"/>
    </row>
    <row r="1212" spans="2:12" x14ac:dyDescent="0.2">
      <c r="B1212" s="51"/>
      <c r="F1212" s="53"/>
      <c r="G1212" s="53"/>
      <c r="H1212" s="53"/>
      <c r="I1212" s="53"/>
      <c r="J1212" s="53"/>
      <c r="K1212" s="53"/>
      <c r="L1212" s="53"/>
    </row>
    <row r="1213" spans="2:12" x14ac:dyDescent="0.2">
      <c r="B1213" s="51"/>
      <c r="F1213" s="53"/>
      <c r="G1213" s="53"/>
      <c r="H1213" s="53"/>
      <c r="I1213" s="53"/>
      <c r="J1213" s="53"/>
      <c r="K1213" s="53"/>
      <c r="L1213" s="53"/>
    </row>
    <row r="1214" spans="2:12" x14ac:dyDescent="0.2">
      <c r="B1214" s="51"/>
      <c r="F1214" s="53"/>
      <c r="G1214" s="53"/>
      <c r="H1214" s="53"/>
      <c r="I1214" s="53"/>
      <c r="J1214" s="53"/>
      <c r="K1214" s="53"/>
      <c r="L1214" s="53"/>
    </row>
    <row r="1215" spans="2:12" x14ac:dyDescent="0.2">
      <c r="B1215" s="51"/>
      <c r="F1215" s="53"/>
      <c r="G1215" s="53"/>
      <c r="H1215" s="53"/>
      <c r="I1215" s="53"/>
      <c r="J1215" s="53"/>
      <c r="K1215" s="53"/>
      <c r="L1215" s="53"/>
    </row>
    <row r="1216" spans="2:12" x14ac:dyDescent="0.2">
      <c r="B1216" s="51"/>
      <c r="F1216" s="53"/>
      <c r="G1216" s="53"/>
      <c r="H1216" s="53"/>
      <c r="I1216" s="53"/>
      <c r="J1216" s="53"/>
      <c r="K1216" s="53"/>
      <c r="L1216" s="53"/>
    </row>
    <row r="1217" spans="2:12" x14ac:dyDescent="0.2">
      <c r="B1217" s="51"/>
      <c r="F1217" s="53"/>
      <c r="G1217" s="53"/>
      <c r="H1217" s="53"/>
      <c r="I1217" s="53"/>
      <c r="J1217" s="53"/>
      <c r="K1217" s="53"/>
      <c r="L1217" s="53"/>
    </row>
    <row r="1218" spans="2:12" x14ac:dyDescent="0.2">
      <c r="B1218" s="51"/>
      <c r="F1218" s="53"/>
      <c r="G1218" s="53"/>
      <c r="H1218" s="53"/>
      <c r="I1218" s="53"/>
      <c r="J1218" s="53"/>
      <c r="K1218" s="53"/>
      <c r="L1218" s="53"/>
    </row>
    <row r="1219" spans="2:12" x14ac:dyDescent="0.2">
      <c r="B1219" s="51"/>
      <c r="F1219" s="53"/>
      <c r="G1219" s="53"/>
      <c r="H1219" s="53"/>
      <c r="I1219" s="53"/>
      <c r="J1219" s="53"/>
      <c r="K1219" s="53"/>
      <c r="L1219" s="53"/>
    </row>
    <row r="1220" spans="2:12" x14ac:dyDescent="0.2">
      <c r="B1220" s="51"/>
      <c r="F1220" s="53"/>
      <c r="G1220" s="53"/>
      <c r="H1220" s="53"/>
      <c r="I1220" s="53"/>
      <c r="J1220" s="53"/>
      <c r="K1220" s="53"/>
      <c r="L1220" s="53"/>
    </row>
    <row r="1221" spans="2:12" x14ac:dyDescent="0.2">
      <c r="B1221" s="51"/>
      <c r="F1221" s="53"/>
      <c r="G1221" s="53"/>
      <c r="H1221" s="53"/>
      <c r="I1221" s="53"/>
      <c r="J1221" s="53"/>
      <c r="K1221" s="53"/>
      <c r="L1221" s="53"/>
    </row>
    <row r="1222" spans="2:12" x14ac:dyDescent="0.2">
      <c r="B1222" s="51"/>
      <c r="F1222" s="53"/>
      <c r="G1222" s="53"/>
      <c r="H1222" s="53"/>
      <c r="I1222" s="53"/>
      <c r="J1222" s="53"/>
      <c r="K1222" s="53"/>
      <c r="L1222" s="53"/>
    </row>
    <row r="1223" spans="2:12" x14ac:dyDescent="0.2">
      <c r="B1223" s="51"/>
      <c r="F1223" s="53"/>
      <c r="G1223" s="53"/>
      <c r="H1223" s="53"/>
      <c r="I1223" s="53"/>
      <c r="J1223" s="53"/>
      <c r="K1223" s="53"/>
      <c r="L1223" s="53"/>
    </row>
    <row r="1224" spans="2:12" x14ac:dyDescent="0.2">
      <c r="B1224" s="51"/>
      <c r="F1224" s="53"/>
      <c r="G1224" s="53"/>
      <c r="H1224" s="53"/>
      <c r="I1224" s="53"/>
      <c r="J1224" s="53"/>
      <c r="K1224" s="53"/>
      <c r="L1224" s="53"/>
    </row>
    <row r="1225" spans="2:12" x14ac:dyDescent="0.2">
      <c r="B1225" s="51"/>
      <c r="F1225" s="53"/>
      <c r="G1225" s="53"/>
      <c r="H1225" s="53"/>
      <c r="I1225" s="53"/>
      <c r="J1225" s="53"/>
      <c r="K1225" s="53"/>
      <c r="L1225" s="53"/>
    </row>
    <row r="1226" spans="2:12" x14ac:dyDescent="0.2">
      <c r="B1226" s="51"/>
      <c r="F1226" s="53"/>
      <c r="G1226" s="53"/>
      <c r="H1226" s="53"/>
      <c r="I1226" s="53"/>
      <c r="J1226" s="53"/>
      <c r="K1226" s="53"/>
      <c r="L1226" s="53"/>
    </row>
    <row r="1227" spans="2:12" x14ac:dyDescent="0.2">
      <c r="B1227" s="51"/>
      <c r="F1227" s="53"/>
      <c r="G1227" s="53"/>
      <c r="H1227" s="53"/>
      <c r="I1227" s="53"/>
      <c r="J1227" s="53"/>
      <c r="K1227" s="53"/>
      <c r="L1227" s="53"/>
    </row>
    <row r="1228" spans="2:12" x14ac:dyDescent="0.2">
      <c r="B1228" s="51"/>
      <c r="F1228" s="53"/>
      <c r="G1228" s="53"/>
      <c r="H1228" s="53"/>
      <c r="I1228" s="53"/>
      <c r="J1228" s="53"/>
      <c r="K1228" s="53"/>
      <c r="L1228" s="53"/>
    </row>
    <row r="1229" spans="2:12" x14ac:dyDescent="0.2">
      <c r="B1229" s="51"/>
      <c r="F1229" s="53"/>
      <c r="G1229" s="53"/>
      <c r="H1229" s="53"/>
      <c r="I1229" s="53"/>
      <c r="J1229" s="53"/>
      <c r="K1229" s="53"/>
      <c r="L1229" s="53"/>
    </row>
    <row r="1230" spans="2:12" x14ac:dyDescent="0.2">
      <c r="B1230" s="51"/>
      <c r="F1230" s="53"/>
      <c r="G1230" s="53"/>
      <c r="H1230" s="53"/>
      <c r="I1230" s="53"/>
      <c r="J1230" s="53"/>
      <c r="K1230" s="53"/>
      <c r="L1230" s="53"/>
    </row>
    <row r="1231" spans="2:12" x14ac:dyDescent="0.2">
      <c r="B1231" s="51"/>
      <c r="F1231" s="53"/>
      <c r="G1231" s="53"/>
      <c r="H1231" s="53"/>
      <c r="I1231" s="53"/>
      <c r="J1231" s="53"/>
      <c r="K1231" s="53"/>
      <c r="L1231" s="53"/>
    </row>
    <row r="1232" spans="2:12" x14ac:dyDescent="0.2">
      <c r="B1232" s="51"/>
      <c r="F1232" s="53"/>
      <c r="G1232" s="53"/>
      <c r="H1232" s="53"/>
      <c r="I1232" s="53"/>
      <c r="J1232" s="53"/>
      <c r="K1232" s="53"/>
      <c r="L1232" s="53"/>
    </row>
    <row r="1233" spans="2:12" x14ac:dyDescent="0.2">
      <c r="B1233" s="51"/>
      <c r="F1233" s="53"/>
      <c r="G1233" s="53"/>
      <c r="H1233" s="53"/>
      <c r="I1233" s="53"/>
      <c r="J1233" s="53"/>
      <c r="K1233" s="53"/>
      <c r="L1233" s="53"/>
    </row>
    <row r="1234" spans="2:12" x14ac:dyDescent="0.2">
      <c r="B1234" s="51"/>
      <c r="F1234" s="53"/>
      <c r="G1234" s="53"/>
      <c r="H1234" s="53"/>
      <c r="I1234" s="53"/>
      <c r="J1234" s="53"/>
      <c r="K1234" s="53"/>
      <c r="L1234" s="53"/>
    </row>
    <row r="1235" spans="2:12" x14ac:dyDescent="0.2">
      <c r="B1235" s="51"/>
      <c r="F1235" s="53"/>
      <c r="G1235" s="53"/>
      <c r="H1235" s="53"/>
      <c r="I1235" s="53"/>
      <c r="J1235" s="53"/>
      <c r="K1235" s="53"/>
      <c r="L1235" s="53"/>
    </row>
    <row r="1236" spans="2:12" x14ac:dyDescent="0.2">
      <c r="B1236" s="51"/>
      <c r="F1236" s="53"/>
      <c r="G1236" s="53"/>
      <c r="H1236" s="53"/>
      <c r="I1236" s="53"/>
      <c r="J1236" s="53"/>
      <c r="K1236" s="53"/>
      <c r="L1236" s="53"/>
    </row>
    <row r="1237" spans="2:12" x14ac:dyDescent="0.2">
      <c r="B1237" s="51"/>
      <c r="F1237" s="53"/>
      <c r="G1237" s="53"/>
      <c r="H1237" s="53"/>
      <c r="I1237" s="53"/>
      <c r="J1237" s="53"/>
      <c r="K1237" s="53"/>
      <c r="L1237" s="53"/>
    </row>
    <row r="1238" spans="2:12" x14ac:dyDescent="0.2">
      <c r="B1238" s="51"/>
      <c r="F1238" s="53"/>
      <c r="G1238" s="53"/>
      <c r="H1238" s="53"/>
      <c r="I1238" s="53"/>
      <c r="J1238" s="53"/>
      <c r="K1238" s="53"/>
      <c r="L1238" s="53"/>
    </row>
    <row r="1239" spans="2:12" x14ac:dyDescent="0.2">
      <c r="B1239" s="51"/>
      <c r="F1239" s="53"/>
      <c r="G1239" s="53"/>
      <c r="H1239" s="53"/>
      <c r="I1239" s="53"/>
      <c r="J1239" s="53"/>
      <c r="K1239" s="53"/>
      <c r="L1239" s="53"/>
    </row>
    <row r="1240" spans="2:12" x14ac:dyDescent="0.2">
      <c r="B1240" s="51"/>
      <c r="F1240" s="53"/>
      <c r="G1240" s="53"/>
      <c r="H1240" s="53"/>
      <c r="I1240" s="53"/>
      <c r="J1240" s="53"/>
      <c r="K1240" s="53"/>
      <c r="L1240" s="53"/>
    </row>
    <row r="1241" spans="2:12" x14ac:dyDescent="0.2">
      <c r="B1241" s="51"/>
      <c r="F1241" s="53"/>
      <c r="G1241" s="53"/>
      <c r="H1241" s="53"/>
      <c r="I1241" s="53"/>
      <c r="J1241" s="53"/>
      <c r="K1241" s="53"/>
      <c r="L1241" s="53"/>
    </row>
    <row r="1242" spans="2:12" x14ac:dyDescent="0.2">
      <c r="B1242" s="51"/>
      <c r="F1242" s="53"/>
      <c r="G1242" s="53"/>
      <c r="H1242" s="53"/>
      <c r="I1242" s="53"/>
      <c r="J1242" s="53"/>
      <c r="K1242" s="53"/>
      <c r="L1242" s="53"/>
    </row>
    <row r="1243" spans="2:12" x14ac:dyDescent="0.2">
      <c r="B1243" s="51"/>
      <c r="F1243" s="53"/>
      <c r="G1243" s="53"/>
      <c r="H1243" s="53"/>
      <c r="I1243" s="53"/>
      <c r="J1243" s="53"/>
      <c r="K1243" s="53"/>
      <c r="L1243" s="53"/>
    </row>
    <row r="1244" spans="2:12" x14ac:dyDescent="0.2">
      <c r="B1244" s="51"/>
      <c r="F1244" s="53"/>
      <c r="G1244" s="53"/>
      <c r="H1244" s="53"/>
      <c r="I1244" s="53"/>
      <c r="J1244" s="53"/>
      <c r="K1244" s="53"/>
      <c r="L1244" s="53"/>
    </row>
    <row r="1245" spans="2:12" x14ac:dyDescent="0.2">
      <c r="B1245" s="51"/>
      <c r="F1245" s="53"/>
      <c r="G1245" s="53"/>
      <c r="H1245" s="53"/>
      <c r="I1245" s="53"/>
      <c r="J1245" s="53"/>
      <c r="K1245" s="53"/>
      <c r="L1245" s="53"/>
    </row>
    <row r="1246" spans="2:12" x14ac:dyDescent="0.2">
      <c r="B1246" s="51"/>
      <c r="F1246" s="53"/>
      <c r="G1246" s="53"/>
      <c r="H1246" s="53"/>
      <c r="I1246" s="53"/>
      <c r="J1246" s="53"/>
      <c r="K1246" s="53"/>
      <c r="L1246" s="53"/>
    </row>
    <row r="1247" spans="2:12" x14ac:dyDescent="0.2">
      <c r="B1247" s="51"/>
      <c r="F1247" s="53"/>
      <c r="G1247" s="53"/>
      <c r="H1247" s="53"/>
      <c r="I1247" s="53"/>
      <c r="J1247" s="53"/>
      <c r="K1247" s="53"/>
      <c r="L1247" s="53"/>
    </row>
    <row r="1248" spans="2:12" x14ac:dyDescent="0.2">
      <c r="B1248" s="51"/>
      <c r="F1248" s="53"/>
      <c r="G1248" s="53"/>
      <c r="H1248" s="53"/>
      <c r="I1248" s="53"/>
      <c r="J1248" s="53"/>
      <c r="K1248" s="53"/>
      <c r="L1248" s="53"/>
    </row>
    <row r="1249" spans="2:12" x14ac:dyDescent="0.2">
      <c r="B1249" s="51"/>
      <c r="F1249" s="53"/>
      <c r="G1249" s="53"/>
      <c r="H1249" s="53"/>
      <c r="I1249" s="53"/>
      <c r="J1249" s="53"/>
      <c r="K1249" s="53"/>
      <c r="L1249" s="53"/>
    </row>
    <row r="1250" spans="2:12" x14ac:dyDescent="0.2">
      <c r="B1250" s="51"/>
      <c r="F1250" s="53"/>
      <c r="G1250" s="53"/>
      <c r="H1250" s="53"/>
      <c r="I1250" s="53"/>
      <c r="J1250" s="53"/>
      <c r="K1250" s="53"/>
      <c r="L1250" s="53"/>
    </row>
    <row r="1251" spans="2:12" x14ac:dyDescent="0.2">
      <c r="B1251" s="51"/>
      <c r="F1251" s="53"/>
      <c r="G1251" s="53"/>
      <c r="H1251" s="53"/>
      <c r="I1251" s="53"/>
      <c r="J1251" s="53"/>
      <c r="K1251" s="53"/>
      <c r="L1251" s="53"/>
    </row>
    <row r="1252" spans="2:12" x14ac:dyDescent="0.2">
      <c r="B1252" s="51"/>
      <c r="F1252" s="53"/>
      <c r="G1252" s="53"/>
      <c r="H1252" s="53"/>
      <c r="I1252" s="53"/>
      <c r="J1252" s="53"/>
      <c r="K1252" s="53"/>
      <c r="L1252" s="53"/>
    </row>
    <row r="1253" spans="2:12" x14ac:dyDescent="0.2">
      <c r="B1253" s="51"/>
      <c r="F1253" s="53"/>
      <c r="G1253" s="53"/>
      <c r="H1253" s="53"/>
      <c r="I1253" s="53"/>
      <c r="J1253" s="53"/>
      <c r="K1253" s="53"/>
      <c r="L1253" s="53"/>
    </row>
    <row r="1254" spans="2:12" x14ac:dyDescent="0.2">
      <c r="B1254" s="51"/>
      <c r="F1254" s="53"/>
      <c r="G1254" s="53"/>
      <c r="H1254" s="53"/>
      <c r="I1254" s="53"/>
      <c r="J1254" s="53"/>
      <c r="K1254" s="53"/>
      <c r="L1254" s="53"/>
    </row>
    <row r="1255" spans="2:12" x14ac:dyDescent="0.2">
      <c r="B1255" s="51"/>
      <c r="F1255" s="53"/>
      <c r="G1255" s="53"/>
      <c r="H1255" s="53"/>
      <c r="I1255" s="53"/>
      <c r="J1255" s="53"/>
      <c r="K1255" s="53"/>
      <c r="L1255" s="53"/>
    </row>
    <row r="1256" spans="2:12" x14ac:dyDescent="0.2">
      <c r="B1256" s="51"/>
      <c r="F1256" s="53"/>
      <c r="G1256" s="53"/>
      <c r="H1256" s="53"/>
      <c r="I1256" s="53"/>
      <c r="J1256" s="53"/>
      <c r="K1256" s="53"/>
      <c r="L1256" s="53"/>
    </row>
    <row r="1257" spans="2:12" x14ac:dyDescent="0.2">
      <c r="B1257" s="51"/>
      <c r="F1257" s="53"/>
      <c r="G1257" s="53"/>
      <c r="H1257" s="53"/>
      <c r="I1257" s="53"/>
      <c r="J1257" s="53"/>
      <c r="K1257" s="53"/>
      <c r="L1257" s="53"/>
    </row>
    <row r="1258" spans="2:12" x14ac:dyDescent="0.2">
      <c r="B1258" s="51"/>
      <c r="F1258" s="53"/>
      <c r="G1258" s="53"/>
      <c r="H1258" s="53"/>
      <c r="I1258" s="53"/>
      <c r="J1258" s="53"/>
      <c r="K1258" s="53"/>
      <c r="L1258" s="53"/>
    </row>
    <row r="1259" spans="2:12" x14ac:dyDescent="0.2">
      <c r="B1259" s="51"/>
      <c r="F1259" s="53"/>
      <c r="G1259" s="53"/>
      <c r="H1259" s="53"/>
      <c r="I1259" s="53"/>
      <c r="J1259" s="53"/>
      <c r="K1259" s="53"/>
      <c r="L1259" s="53"/>
    </row>
    <row r="1260" spans="2:12" x14ac:dyDescent="0.2">
      <c r="B1260" s="51"/>
      <c r="F1260" s="53"/>
      <c r="G1260" s="53"/>
      <c r="H1260" s="53"/>
      <c r="I1260" s="53"/>
      <c r="J1260" s="53"/>
      <c r="K1260" s="53"/>
      <c r="L1260" s="53"/>
    </row>
    <row r="1261" spans="2:12" x14ac:dyDescent="0.2">
      <c r="B1261" s="51"/>
      <c r="F1261" s="53"/>
      <c r="G1261" s="53"/>
      <c r="H1261" s="53"/>
      <c r="I1261" s="53"/>
      <c r="J1261" s="53"/>
      <c r="K1261" s="53"/>
      <c r="L1261" s="53"/>
    </row>
    <row r="1262" spans="2:12" x14ac:dyDescent="0.2">
      <c r="B1262" s="51"/>
      <c r="F1262" s="53"/>
      <c r="G1262" s="53"/>
      <c r="H1262" s="53"/>
      <c r="I1262" s="53"/>
      <c r="J1262" s="53"/>
      <c r="K1262" s="53"/>
      <c r="L1262" s="53"/>
    </row>
    <row r="1263" spans="2:12" x14ac:dyDescent="0.2">
      <c r="B1263" s="51"/>
      <c r="F1263" s="53"/>
      <c r="G1263" s="53"/>
      <c r="H1263" s="53"/>
      <c r="I1263" s="53"/>
      <c r="J1263" s="53"/>
      <c r="K1263" s="53"/>
      <c r="L1263" s="53"/>
    </row>
    <row r="1264" spans="2:12" x14ac:dyDescent="0.2">
      <c r="B1264" s="51"/>
      <c r="F1264" s="53"/>
      <c r="G1264" s="53"/>
      <c r="H1264" s="53"/>
      <c r="I1264" s="53"/>
      <c r="J1264" s="53"/>
      <c r="K1264" s="53"/>
      <c r="L1264" s="53"/>
    </row>
    <row r="1265" spans="2:12" x14ac:dyDescent="0.2">
      <c r="B1265" s="51"/>
      <c r="F1265" s="53"/>
      <c r="G1265" s="53"/>
      <c r="H1265" s="53"/>
      <c r="I1265" s="53"/>
      <c r="J1265" s="53"/>
      <c r="K1265" s="53"/>
      <c r="L1265" s="53"/>
    </row>
    <row r="1266" spans="2:12" x14ac:dyDescent="0.2">
      <c r="B1266" s="51"/>
      <c r="F1266" s="53"/>
      <c r="G1266" s="53"/>
      <c r="H1266" s="53"/>
      <c r="I1266" s="53"/>
      <c r="J1266" s="53"/>
      <c r="K1266" s="53"/>
      <c r="L1266" s="53"/>
    </row>
    <row r="1267" spans="2:12" x14ac:dyDescent="0.2">
      <c r="B1267" s="51"/>
      <c r="F1267" s="53"/>
      <c r="G1267" s="53"/>
      <c r="H1267" s="53"/>
      <c r="I1267" s="53"/>
      <c r="J1267" s="53"/>
      <c r="K1267" s="53"/>
      <c r="L1267" s="53"/>
    </row>
    <row r="1268" spans="2:12" x14ac:dyDescent="0.2">
      <c r="B1268" s="51"/>
      <c r="F1268" s="53"/>
      <c r="G1268" s="53"/>
      <c r="H1268" s="53"/>
      <c r="I1268" s="53"/>
      <c r="J1268" s="53"/>
      <c r="K1268" s="53"/>
      <c r="L1268" s="53"/>
    </row>
    <row r="1269" spans="2:12" x14ac:dyDescent="0.2">
      <c r="B1269" s="51"/>
      <c r="F1269" s="53"/>
      <c r="G1269" s="53"/>
      <c r="H1269" s="53"/>
      <c r="I1269" s="53"/>
      <c r="J1269" s="53"/>
      <c r="K1269" s="53"/>
      <c r="L1269" s="53"/>
    </row>
    <row r="1270" spans="2:12" x14ac:dyDescent="0.2">
      <c r="B1270" s="51"/>
      <c r="F1270" s="53"/>
      <c r="G1270" s="53"/>
      <c r="H1270" s="53"/>
      <c r="I1270" s="53"/>
      <c r="J1270" s="53"/>
      <c r="K1270" s="53"/>
      <c r="L1270" s="53"/>
    </row>
    <row r="1271" spans="2:12" x14ac:dyDescent="0.2">
      <c r="B1271" s="51"/>
      <c r="F1271" s="53"/>
      <c r="G1271" s="53"/>
      <c r="H1271" s="53"/>
      <c r="I1271" s="53"/>
      <c r="J1271" s="53"/>
      <c r="K1271" s="53"/>
      <c r="L1271" s="53"/>
    </row>
    <row r="1272" spans="2:12" x14ac:dyDescent="0.2">
      <c r="B1272" s="51"/>
      <c r="F1272" s="53"/>
      <c r="G1272" s="53"/>
      <c r="H1272" s="53"/>
      <c r="I1272" s="53"/>
      <c r="J1272" s="53"/>
      <c r="K1272" s="53"/>
      <c r="L1272" s="53"/>
    </row>
    <row r="1273" spans="2:12" x14ac:dyDescent="0.2">
      <c r="B1273" s="51"/>
      <c r="F1273" s="53"/>
      <c r="G1273" s="53"/>
      <c r="H1273" s="53"/>
      <c r="I1273" s="53"/>
      <c r="J1273" s="53"/>
      <c r="K1273" s="53"/>
      <c r="L1273" s="53"/>
    </row>
  </sheetData>
  <sheetProtection formatCells="0" formatColumns="0" formatRows="0" insertColumns="0" insertRows="0" insertHyperlinks="0" deleteColumns="0" deleteRows="0" selectLockedCells="1" sort="0" autoFilter="0" pivotTables="0"/>
  <customSheetViews>
    <customSheetView guid="{8A6EB3F5-C56F-418F-B964-A865F33BE5F2}" showPageBreaks="1">
      <pane xSplit="11" ySplit="2" topLeftCell="L3" activePane="bottomRight" state="frozen"/>
      <selection pane="bottomRight"/>
      <rowBreaks count="3" manualBreakCount="3">
        <brk id="24" max="16383" man="1"/>
        <brk id="58" max="16383" man="1"/>
        <brk id="177" max="16383" man="1"/>
      </rowBreaks>
      <pageMargins left="0.2" right="0.2" top="0.72" bottom="0.5" header="0.25" footer="0.24"/>
      <pageSetup scale="90" orientation="landscape" r:id="rId1"/>
      <headerFooter alignWithMargins="0">
        <oddHeader>&amp;C&amp;"Lucida Calligraphy,Bold Italic"&amp;12&amp;F&amp;"Arial,Regular"&amp;10
&amp;"Arial,Bold"2008 / 2009 Data Report</oddHeader>
        <oddFooter>&amp;CPage &amp;P of &amp;N</oddFooter>
      </headerFooter>
    </customSheetView>
    <customSheetView guid="{41520630-4C45-42B3-B2A0-DA81CF23147A}" showRuler="0">
      <pane xSplit="11" ySplit="2" topLeftCell="L129" activePane="bottomRight" state="frozen"/>
      <selection pane="bottomRight" activeCell="B65" sqref="B65"/>
      <pageMargins left="0.2" right="0.2" top="0.72" bottom="0.5" header="0.25" footer="0.24"/>
      <pageSetup orientation="landscape" r:id="rId2"/>
      <headerFooter alignWithMargins="0">
        <oddHeader>&amp;C&amp;"Lucida Calligraphy,Bold Italic"&amp;12&amp;F&amp;"Arial,Regular"&amp;10
&amp;"Arial,Bold"2008 / 2009 Data Report</oddHeader>
        <oddFooter>&amp;CPage &amp;P of &amp;N</oddFooter>
      </headerFooter>
    </customSheetView>
  </customSheetViews>
  <mergeCells count="6">
    <mergeCell ref="O255:O258"/>
    <mergeCell ref="I1:L1"/>
    <mergeCell ref="O225:O226"/>
    <mergeCell ref="O195:O196"/>
    <mergeCell ref="O190:O194"/>
    <mergeCell ref="O167:O169"/>
  </mergeCells>
  <phoneticPr fontId="0" type="noConversion"/>
  <conditionalFormatting sqref="A6:A271">
    <cfRule type="cellIs" dxfId="0" priority="3" operator="equal">
      <formula>"X"</formula>
    </cfRule>
  </conditionalFormatting>
  <pageMargins left="0.2" right="0.2" top="0.72" bottom="0.5" header="0.25" footer="0.24"/>
  <pageSetup scale="75" orientation="landscape" r:id="rId3"/>
  <headerFooter alignWithMargins="0">
    <oddHeader>&amp;C&amp;"Lucida Calligraphy,Bold Italic"&amp;12&amp;F&amp;"Arial,Regular"&amp;10
&amp;"Arial,Bold"2008 / 2009 Data Report</oddHeader>
    <oddFooter>&amp;CPage &amp;P of &amp;N</oddFooter>
  </headerFooter>
  <rowBreaks count="1" manualBreakCount="1">
    <brk id="60" max="16383" man="1"/>
  </rowBreaks>
  <drawing r:id="rId4"/>
  <tableParts count="5">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'Location Codes'!A4:A55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1188"/>
  <sheetViews>
    <sheetView workbookViewId="0">
      <pane xSplit="13" ySplit="5" topLeftCell="N6" activePane="bottomRight" state="frozen"/>
      <selection pane="topRight" activeCell="N1" sqref="N1"/>
      <selection pane="bottomLeft" activeCell="A6" sqref="A6"/>
      <selection pane="bottomRight" activeCell="B1" sqref="B1"/>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22</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53">
        <v>22</v>
      </c>
      <c r="G8" s="59" t="str">
        <f t="shared" ref="G8:G17" si="0">+$G$3</f>
        <v>903</v>
      </c>
      <c r="H8" s="53" t="s">
        <v>74</v>
      </c>
      <c r="I8" s="53" t="s">
        <v>9</v>
      </c>
      <c r="J8" s="53" t="s">
        <v>267</v>
      </c>
      <c r="K8" s="53" t="s">
        <v>16</v>
      </c>
      <c r="L8" s="53" t="s">
        <v>9</v>
      </c>
      <c r="M8" s="54"/>
      <c r="N8" s="89"/>
      <c r="O8" s="88"/>
    </row>
    <row r="9" spans="2:15" x14ac:dyDescent="0.2">
      <c r="B9" s="57" t="s">
        <v>637</v>
      </c>
      <c r="C9" s="51">
        <v>8001</v>
      </c>
      <c r="D9" s="51">
        <v>80010</v>
      </c>
      <c r="E9" s="58">
        <v>0</v>
      </c>
      <c r="F9" s="53">
        <v>22</v>
      </c>
      <c r="G9" s="59" t="str">
        <f t="shared" si="0"/>
        <v>903</v>
      </c>
      <c r="H9" s="53" t="s">
        <v>74</v>
      </c>
      <c r="I9" s="53" t="s">
        <v>9</v>
      </c>
      <c r="J9" s="60" t="s">
        <v>636</v>
      </c>
      <c r="K9" s="53" t="s">
        <v>16</v>
      </c>
      <c r="L9" s="53" t="s">
        <v>9</v>
      </c>
      <c r="M9" s="54"/>
      <c r="N9" s="89"/>
      <c r="O9" s="88"/>
    </row>
    <row r="10" spans="2:15" ht="12" customHeight="1" x14ac:dyDescent="0.2">
      <c r="B10" s="57" t="s">
        <v>261</v>
      </c>
      <c r="C10" s="51">
        <v>8001</v>
      </c>
      <c r="D10" s="51">
        <v>80010</v>
      </c>
      <c r="E10" s="58">
        <v>0</v>
      </c>
      <c r="F10" s="53">
        <v>22</v>
      </c>
      <c r="G10" s="59" t="str">
        <f t="shared" si="0"/>
        <v>903</v>
      </c>
      <c r="H10" s="53" t="s">
        <v>74</v>
      </c>
      <c r="I10" s="53" t="s">
        <v>9</v>
      </c>
      <c r="J10" s="53" t="s">
        <v>48</v>
      </c>
      <c r="K10" s="53" t="s">
        <v>16</v>
      </c>
      <c r="L10" s="108" t="s">
        <v>65</v>
      </c>
      <c r="M10" s="54"/>
      <c r="N10" s="89" t="s">
        <v>41</v>
      </c>
      <c r="O10" s="109" t="s">
        <v>223</v>
      </c>
    </row>
    <row r="11" spans="2:15" ht="14.25" customHeight="1" x14ac:dyDescent="0.2">
      <c r="B11" s="57" t="s">
        <v>262</v>
      </c>
      <c r="C11" s="51">
        <v>8001</v>
      </c>
      <c r="D11" s="51">
        <v>80010</v>
      </c>
      <c r="E11" s="58">
        <v>0</v>
      </c>
      <c r="F11" s="53">
        <v>22</v>
      </c>
      <c r="G11" s="59" t="str">
        <f t="shared" si="0"/>
        <v>903</v>
      </c>
      <c r="H11" s="53" t="s">
        <v>74</v>
      </c>
      <c r="I11" s="53" t="s">
        <v>9</v>
      </c>
      <c r="J11" s="53" t="s">
        <v>48</v>
      </c>
      <c r="K11" s="53" t="s">
        <v>16</v>
      </c>
      <c r="L11" s="108" t="s">
        <v>67</v>
      </c>
      <c r="M11" s="54"/>
      <c r="N11" s="89" t="s">
        <v>41</v>
      </c>
      <c r="O11" s="109" t="s">
        <v>223</v>
      </c>
    </row>
    <row r="12" spans="2:15" ht="15" customHeight="1" x14ac:dyDescent="0.2">
      <c r="B12" s="57" t="s">
        <v>263</v>
      </c>
      <c r="C12" s="51">
        <v>8001</v>
      </c>
      <c r="D12" s="51">
        <v>80010</v>
      </c>
      <c r="E12" s="58">
        <v>0</v>
      </c>
      <c r="F12" s="53">
        <v>22</v>
      </c>
      <c r="G12" s="59" t="str">
        <f t="shared" si="0"/>
        <v>903</v>
      </c>
      <c r="H12" s="53" t="s">
        <v>74</v>
      </c>
      <c r="I12" s="53" t="s">
        <v>9</v>
      </c>
      <c r="J12" s="53" t="s">
        <v>48</v>
      </c>
      <c r="K12" s="53" t="s">
        <v>16</v>
      </c>
      <c r="L12" s="108" t="s">
        <v>68</v>
      </c>
      <c r="M12" s="54"/>
      <c r="N12" s="89" t="s">
        <v>41</v>
      </c>
      <c r="O12" s="109" t="s">
        <v>223</v>
      </c>
    </row>
    <row r="13" spans="2:15" x14ac:dyDescent="0.2">
      <c r="B13" s="57" t="s">
        <v>282</v>
      </c>
      <c r="C13" s="51">
        <v>8001</v>
      </c>
      <c r="D13" s="51">
        <v>80010</v>
      </c>
      <c r="E13" s="58">
        <v>0</v>
      </c>
      <c r="F13" s="53">
        <v>22</v>
      </c>
      <c r="G13" s="59" t="str">
        <f t="shared" si="0"/>
        <v>903</v>
      </c>
      <c r="H13" s="53" t="s">
        <v>74</v>
      </c>
      <c r="I13" s="53" t="s">
        <v>9</v>
      </c>
      <c r="J13" s="53" t="s">
        <v>20</v>
      </c>
      <c r="K13" s="53" t="s">
        <v>16</v>
      </c>
      <c r="L13" s="53" t="s">
        <v>9</v>
      </c>
      <c r="M13" s="54"/>
      <c r="N13" s="89"/>
      <c r="O13" s="88"/>
    </row>
    <row r="14" spans="2:15" x14ac:dyDescent="0.2">
      <c r="B14" s="57" t="s">
        <v>311</v>
      </c>
      <c r="C14" s="51">
        <v>8001</v>
      </c>
      <c r="D14" s="51">
        <v>80010</v>
      </c>
      <c r="E14" s="58">
        <v>0</v>
      </c>
      <c r="F14" s="53">
        <v>22</v>
      </c>
      <c r="G14" s="59" t="str">
        <f t="shared" si="0"/>
        <v>903</v>
      </c>
      <c r="H14" s="53" t="s">
        <v>74</v>
      </c>
      <c r="I14" s="53" t="s">
        <v>9</v>
      </c>
      <c r="J14" s="53" t="s">
        <v>312</v>
      </c>
      <c r="K14" s="53" t="s">
        <v>16</v>
      </c>
      <c r="L14" s="53" t="s">
        <v>9</v>
      </c>
      <c r="M14" s="54"/>
      <c r="N14" s="89"/>
      <c r="O14" s="88"/>
    </row>
    <row r="15" spans="2:15" x14ac:dyDescent="0.2">
      <c r="B15" s="52" t="s">
        <v>570</v>
      </c>
      <c r="C15" s="51">
        <v>8001</v>
      </c>
      <c r="D15" s="51">
        <v>80010</v>
      </c>
      <c r="E15" s="58">
        <v>0</v>
      </c>
      <c r="F15" s="53">
        <v>22</v>
      </c>
      <c r="G15" s="59" t="str">
        <f t="shared" si="0"/>
        <v>903</v>
      </c>
      <c r="H15" s="53" t="s">
        <v>74</v>
      </c>
      <c r="I15" s="53" t="s">
        <v>9</v>
      </c>
      <c r="J15" s="53" t="s">
        <v>571</v>
      </c>
      <c r="K15" s="53" t="s">
        <v>16</v>
      </c>
      <c r="L15" s="53" t="s">
        <v>9</v>
      </c>
      <c r="M15" s="54"/>
      <c r="N15" s="89"/>
      <c r="O15" s="88"/>
    </row>
    <row r="16" spans="2:15" x14ac:dyDescent="0.2">
      <c r="B16" s="57" t="s">
        <v>50</v>
      </c>
      <c r="C16" s="51">
        <v>8001</v>
      </c>
      <c r="D16" s="51">
        <v>80010</v>
      </c>
      <c r="E16" s="58">
        <v>0</v>
      </c>
      <c r="F16" s="53">
        <v>22</v>
      </c>
      <c r="G16" s="59" t="str">
        <f t="shared" si="0"/>
        <v>903</v>
      </c>
      <c r="H16" s="53" t="s">
        <v>74</v>
      </c>
      <c r="I16" s="53" t="s">
        <v>9</v>
      </c>
      <c r="J16" s="53" t="s">
        <v>222</v>
      </c>
      <c r="K16" s="53" t="s">
        <v>16</v>
      </c>
      <c r="L16" s="53" t="s">
        <v>9</v>
      </c>
      <c r="M16" s="54"/>
      <c r="N16" s="89"/>
      <c r="O16" s="88"/>
    </row>
    <row r="17" spans="2:15" x14ac:dyDescent="0.2">
      <c r="B17" s="57" t="s">
        <v>568</v>
      </c>
      <c r="C17" s="51">
        <v>8001</v>
      </c>
      <c r="D17" s="51">
        <v>80010</v>
      </c>
      <c r="E17" s="58">
        <v>0</v>
      </c>
      <c r="F17" s="53">
        <v>22</v>
      </c>
      <c r="G17" s="59" t="str">
        <f t="shared" si="0"/>
        <v>903</v>
      </c>
      <c r="H17" s="53" t="s">
        <v>74</v>
      </c>
      <c r="I17" s="53" t="s">
        <v>9</v>
      </c>
      <c r="J17" s="60" t="s">
        <v>569</v>
      </c>
      <c r="K17" s="53" t="s">
        <v>16</v>
      </c>
      <c r="L17" s="53" t="s">
        <v>9</v>
      </c>
      <c r="M17" s="54"/>
      <c r="N17" s="92"/>
      <c r="O17" s="88"/>
    </row>
    <row r="18" spans="2:15" x14ac:dyDescent="0.2">
      <c r="B18" s="57" t="s">
        <v>548</v>
      </c>
      <c r="F18" s="53"/>
      <c r="G18" s="53"/>
      <c r="H18" s="53"/>
      <c r="I18" s="53"/>
      <c r="J18" s="53"/>
      <c r="K18" s="53"/>
      <c r="L18" s="53"/>
      <c r="M18" s="111">
        <f>SUM(M7:M16)</f>
        <v>0</v>
      </c>
      <c r="N18" s="89"/>
      <c r="O18" s="88"/>
    </row>
    <row r="19" spans="2:15" x14ac:dyDescent="0.2">
      <c r="B19" s="57"/>
      <c r="F19" s="53"/>
      <c r="G19" s="53"/>
      <c r="H19" s="53"/>
      <c r="I19" s="53"/>
      <c r="J19" s="53"/>
      <c r="K19" s="53"/>
      <c r="L19" s="53"/>
      <c r="N19" s="89"/>
      <c r="O19" s="88"/>
    </row>
    <row r="20" spans="2:15" x14ac:dyDescent="0.2">
      <c r="B20" s="51" t="s">
        <v>1</v>
      </c>
      <c r="C20" s="51" t="s">
        <v>271</v>
      </c>
      <c r="D20" s="51" t="s">
        <v>276</v>
      </c>
      <c r="E20" s="51" t="s">
        <v>277</v>
      </c>
      <c r="F20" s="53" t="s">
        <v>4</v>
      </c>
      <c r="G20" s="53" t="s">
        <v>5</v>
      </c>
      <c r="H20" s="53" t="s">
        <v>6</v>
      </c>
      <c r="I20" s="53" t="s">
        <v>7</v>
      </c>
      <c r="J20" s="53" t="s">
        <v>34</v>
      </c>
      <c r="K20" s="53" t="s">
        <v>8</v>
      </c>
      <c r="L20" s="53" t="s">
        <v>278</v>
      </c>
      <c r="M20" s="51" t="s">
        <v>553</v>
      </c>
      <c r="N20" s="89"/>
      <c r="O20" s="88"/>
    </row>
    <row r="21" spans="2:15" x14ac:dyDescent="0.2">
      <c r="B21" s="52" t="s">
        <v>268</v>
      </c>
      <c r="C21" s="51">
        <v>8001</v>
      </c>
      <c r="D21" s="51">
        <v>80010</v>
      </c>
      <c r="E21" s="58">
        <v>0</v>
      </c>
      <c r="F21" s="53">
        <v>22</v>
      </c>
      <c r="G21" s="59" t="str">
        <f t="shared" ref="G21:G29" si="1">+$G$3</f>
        <v>903</v>
      </c>
      <c r="H21" s="53" t="s">
        <v>74</v>
      </c>
      <c r="I21" s="53" t="s">
        <v>9</v>
      </c>
      <c r="J21" s="53" t="s">
        <v>269</v>
      </c>
      <c r="K21" s="53" t="s">
        <v>16</v>
      </c>
      <c r="L21" s="53" t="s">
        <v>9</v>
      </c>
      <c r="M21" s="54"/>
      <c r="N21" s="89"/>
      <c r="O21" s="88"/>
    </row>
    <row r="22" spans="2:15" x14ac:dyDescent="0.2">
      <c r="B22" s="57" t="s">
        <v>639</v>
      </c>
      <c r="C22" s="51">
        <v>8001</v>
      </c>
      <c r="D22" s="51">
        <v>80010</v>
      </c>
      <c r="E22" s="58">
        <v>0</v>
      </c>
      <c r="F22" s="53">
        <v>22</v>
      </c>
      <c r="G22" s="59" t="str">
        <f t="shared" si="1"/>
        <v>903</v>
      </c>
      <c r="H22" s="53" t="s">
        <v>74</v>
      </c>
      <c r="I22" s="53" t="s">
        <v>9</v>
      </c>
      <c r="J22" s="60" t="s">
        <v>638</v>
      </c>
      <c r="K22" s="53" t="s">
        <v>16</v>
      </c>
      <c r="L22" s="53" t="s">
        <v>9</v>
      </c>
      <c r="M22" s="54"/>
      <c r="N22" s="89"/>
      <c r="O22" s="88"/>
    </row>
    <row r="23" spans="2:15" x14ac:dyDescent="0.2">
      <c r="B23" s="52" t="s">
        <v>17</v>
      </c>
      <c r="C23" s="51">
        <v>8001</v>
      </c>
      <c r="D23" s="51">
        <v>80010</v>
      </c>
      <c r="E23" s="58">
        <v>0</v>
      </c>
      <c r="F23" s="53">
        <v>22</v>
      </c>
      <c r="G23" s="59" t="str">
        <f t="shared" si="1"/>
        <v>903</v>
      </c>
      <c r="H23" s="53" t="s">
        <v>74</v>
      </c>
      <c r="I23" s="53" t="s">
        <v>9</v>
      </c>
      <c r="J23" s="53" t="s">
        <v>18</v>
      </c>
      <c r="K23" s="53" t="s">
        <v>16</v>
      </c>
      <c r="L23" s="53" t="s">
        <v>9</v>
      </c>
      <c r="M23" s="54"/>
      <c r="N23" s="89"/>
      <c r="O23" s="88"/>
    </row>
    <row r="24" spans="2:15" x14ac:dyDescent="0.2">
      <c r="B24" s="52" t="s">
        <v>45</v>
      </c>
      <c r="C24" s="51">
        <v>8001</v>
      </c>
      <c r="D24" s="51">
        <v>80010</v>
      </c>
      <c r="E24" s="58">
        <v>0</v>
      </c>
      <c r="F24" s="53">
        <v>22</v>
      </c>
      <c r="G24" s="59" t="str">
        <f t="shared" si="1"/>
        <v>903</v>
      </c>
      <c r="H24" s="53" t="s">
        <v>74</v>
      </c>
      <c r="I24" s="53" t="s">
        <v>9</v>
      </c>
      <c r="J24" s="60" t="s">
        <v>22</v>
      </c>
      <c r="K24" s="53" t="s">
        <v>16</v>
      </c>
      <c r="L24" s="53" t="s">
        <v>9</v>
      </c>
      <c r="M24" s="54"/>
      <c r="N24" s="89"/>
      <c r="O24" s="88"/>
    </row>
    <row r="25" spans="2:15" x14ac:dyDescent="0.2">
      <c r="B25" s="52" t="s">
        <v>38</v>
      </c>
      <c r="C25" s="51">
        <v>8001</v>
      </c>
      <c r="D25" s="51">
        <v>80010</v>
      </c>
      <c r="E25" s="58">
        <v>0</v>
      </c>
      <c r="F25" s="53">
        <v>22</v>
      </c>
      <c r="G25" s="59" t="str">
        <f t="shared" si="1"/>
        <v>903</v>
      </c>
      <c r="H25" s="53" t="s">
        <v>74</v>
      </c>
      <c r="I25" s="53" t="s">
        <v>9</v>
      </c>
      <c r="J25" s="53" t="s">
        <v>21</v>
      </c>
      <c r="K25" s="53" t="s">
        <v>16</v>
      </c>
      <c r="L25" s="53" t="s">
        <v>9</v>
      </c>
      <c r="M25" s="54"/>
      <c r="N25" s="89"/>
      <c r="O25" s="88"/>
    </row>
    <row r="26" spans="2:15" x14ac:dyDescent="0.2">
      <c r="B26" s="52" t="s">
        <v>562</v>
      </c>
      <c r="C26" s="51">
        <v>8001</v>
      </c>
      <c r="D26" s="51">
        <v>80010</v>
      </c>
      <c r="E26" s="58">
        <v>0</v>
      </c>
      <c r="F26" s="53">
        <v>22</v>
      </c>
      <c r="G26" s="59" t="str">
        <f t="shared" si="1"/>
        <v>903</v>
      </c>
      <c r="H26" s="53" t="s">
        <v>74</v>
      </c>
      <c r="I26" s="53" t="s">
        <v>9</v>
      </c>
      <c r="J26" s="53" t="s">
        <v>39</v>
      </c>
      <c r="K26" s="53" t="s">
        <v>16</v>
      </c>
      <c r="L26" s="53" t="s">
        <v>9</v>
      </c>
      <c r="M26" s="54"/>
      <c r="N26" s="89"/>
      <c r="O26" s="88"/>
    </row>
    <row r="27" spans="2:15" ht="14.25" customHeight="1" x14ac:dyDescent="0.2">
      <c r="B27" s="57" t="s">
        <v>563</v>
      </c>
      <c r="C27" s="51">
        <v>8001</v>
      </c>
      <c r="D27" s="51">
        <v>80010</v>
      </c>
      <c r="E27" s="58">
        <v>0</v>
      </c>
      <c r="F27" s="53">
        <v>22</v>
      </c>
      <c r="G27" s="59" t="str">
        <f t="shared" si="1"/>
        <v>903</v>
      </c>
      <c r="H27" s="53" t="s">
        <v>74</v>
      </c>
      <c r="I27" s="53" t="s">
        <v>9</v>
      </c>
      <c r="J27" s="53" t="s">
        <v>40</v>
      </c>
      <c r="K27" s="53" t="s">
        <v>16</v>
      </c>
      <c r="L27" s="108" t="s">
        <v>67</v>
      </c>
      <c r="M27" s="54"/>
      <c r="N27" s="89" t="s">
        <v>41</v>
      </c>
      <c r="O27" s="109" t="s">
        <v>223</v>
      </c>
    </row>
    <row r="28" spans="2:15" x14ac:dyDescent="0.2">
      <c r="B28" s="52" t="s">
        <v>42</v>
      </c>
      <c r="C28" s="51">
        <v>8001</v>
      </c>
      <c r="D28" s="51">
        <v>80010</v>
      </c>
      <c r="E28" s="58">
        <v>0</v>
      </c>
      <c r="F28" s="53">
        <v>22</v>
      </c>
      <c r="G28" s="59" t="str">
        <f t="shared" si="1"/>
        <v>903</v>
      </c>
      <c r="H28" s="53" t="s">
        <v>74</v>
      </c>
      <c r="I28" s="53" t="s">
        <v>9</v>
      </c>
      <c r="J28" s="53" t="s">
        <v>43</v>
      </c>
      <c r="K28" s="53" t="s">
        <v>16</v>
      </c>
      <c r="L28" s="53" t="s">
        <v>9</v>
      </c>
      <c r="M28" s="54"/>
      <c r="N28" s="89"/>
      <c r="O28" s="88"/>
    </row>
    <row r="29" spans="2:15" x14ac:dyDescent="0.2">
      <c r="B29" s="57" t="s">
        <v>675</v>
      </c>
      <c r="C29" s="51">
        <v>8001</v>
      </c>
      <c r="D29" s="51">
        <v>80010</v>
      </c>
      <c r="E29" s="58">
        <v>0</v>
      </c>
      <c r="F29" s="53">
        <v>22</v>
      </c>
      <c r="G29" s="59" t="str">
        <f t="shared" si="1"/>
        <v>903</v>
      </c>
      <c r="H29" s="53" t="s">
        <v>74</v>
      </c>
      <c r="I29" s="53" t="s">
        <v>9</v>
      </c>
      <c r="J29" s="60" t="s">
        <v>676</v>
      </c>
      <c r="K29" s="53" t="s">
        <v>16</v>
      </c>
      <c r="L29" s="53" t="s">
        <v>9</v>
      </c>
      <c r="M29" s="54"/>
      <c r="N29" s="92"/>
      <c r="O29" s="88"/>
    </row>
    <row r="30" spans="2:15" x14ac:dyDescent="0.2">
      <c r="B30" s="52" t="s">
        <v>548</v>
      </c>
      <c r="F30" s="53"/>
      <c r="G30" s="53"/>
      <c r="H30" s="53"/>
      <c r="I30" s="53"/>
      <c r="J30" s="53"/>
      <c r="K30" s="53"/>
      <c r="L30" s="53"/>
      <c r="M30" s="111">
        <f>SUM(M21:M28)</f>
        <v>0</v>
      </c>
      <c r="N30" s="89"/>
      <c r="O30" s="88"/>
    </row>
    <row r="31" spans="2:15" x14ac:dyDescent="0.2">
      <c r="F31" s="53"/>
      <c r="G31" s="53"/>
      <c r="H31" s="53"/>
      <c r="I31" s="53"/>
      <c r="J31" s="53"/>
      <c r="K31" s="53"/>
      <c r="L31" s="53"/>
      <c r="N31" s="89"/>
      <c r="O31" s="88"/>
    </row>
    <row r="32" spans="2:15" x14ac:dyDescent="0.2">
      <c r="B32" s="51" t="s">
        <v>2</v>
      </c>
      <c r="C32" s="51" t="s">
        <v>271</v>
      </c>
      <c r="D32" s="51" t="s">
        <v>276</v>
      </c>
      <c r="E32" s="51" t="s">
        <v>277</v>
      </c>
      <c r="F32" s="53" t="s">
        <v>4</v>
      </c>
      <c r="G32" s="53" t="s">
        <v>5</v>
      </c>
      <c r="H32" s="53" t="s">
        <v>6</v>
      </c>
      <c r="I32" s="53" t="s">
        <v>7</v>
      </c>
      <c r="J32" s="53" t="s">
        <v>34</v>
      </c>
      <c r="K32" s="53" t="s">
        <v>8</v>
      </c>
      <c r="L32" s="53" t="s">
        <v>278</v>
      </c>
      <c r="M32" s="51" t="s">
        <v>553</v>
      </c>
      <c r="N32" s="89"/>
      <c r="O32" s="88"/>
    </row>
    <row r="33" spans="2:15" x14ac:dyDescent="0.2">
      <c r="B33" s="57" t="s">
        <v>287</v>
      </c>
      <c r="C33" s="51">
        <v>8001</v>
      </c>
      <c r="D33" s="51">
        <v>80010</v>
      </c>
      <c r="E33" s="58">
        <v>0</v>
      </c>
      <c r="F33" s="53">
        <v>22</v>
      </c>
      <c r="G33" s="59" t="str">
        <f t="shared" ref="G33:G40" si="2">+$G$3</f>
        <v>903</v>
      </c>
      <c r="H33" s="53" t="s">
        <v>74</v>
      </c>
      <c r="I33" s="53" t="s">
        <v>9</v>
      </c>
      <c r="J33" s="60" t="s">
        <v>285</v>
      </c>
      <c r="K33" s="53" t="s">
        <v>16</v>
      </c>
      <c r="L33" s="53" t="s">
        <v>9</v>
      </c>
      <c r="M33" s="54"/>
      <c r="N33" s="89"/>
      <c r="O33" s="88"/>
    </row>
    <row r="34" spans="2:15" x14ac:dyDescent="0.2">
      <c r="B34" s="57" t="s">
        <v>286</v>
      </c>
      <c r="C34" s="51">
        <v>8001</v>
      </c>
      <c r="D34" s="51">
        <v>80010</v>
      </c>
      <c r="E34" s="58">
        <v>0</v>
      </c>
      <c r="F34" s="53">
        <v>22</v>
      </c>
      <c r="G34" s="59" t="str">
        <f t="shared" si="2"/>
        <v>903</v>
      </c>
      <c r="H34" s="53" t="s">
        <v>74</v>
      </c>
      <c r="I34" s="53" t="s">
        <v>9</v>
      </c>
      <c r="J34" s="60" t="s">
        <v>288</v>
      </c>
      <c r="K34" s="53" t="s">
        <v>16</v>
      </c>
      <c r="L34" s="53" t="s">
        <v>9</v>
      </c>
      <c r="M34" s="54"/>
      <c r="N34" s="89"/>
      <c r="O34" s="88"/>
    </row>
    <row r="35" spans="2:15" x14ac:dyDescent="0.2">
      <c r="B35" s="52" t="s">
        <v>207</v>
      </c>
      <c r="C35" s="51">
        <v>8001</v>
      </c>
      <c r="D35" s="51">
        <v>80010</v>
      </c>
      <c r="E35" s="58">
        <v>0</v>
      </c>
      <c r="F35" s="53">
        <v>22</v>
      </c>
      <c r="G35" s="59" t="str">
        <f t="shared" si="2"/>
        <v>903</v>
      </c>
      <c r="H35" s="53" t="s">
        <v>74</v>
      </c>
      <c r="I35" s="53" t="s">
        <v>9</v>
      </c>
      <c r="J35" s="60" t="s">
        <v>283</v>
      </c>
      <c r="K35" s="53" t="s">
        <v>16</v>
      </c>
      <c r="L35" s="53" t="s">
        <v>9</v>
      </c>
      <c r="M35" s="54"/>
      <c r="N35" s="89"/>
      <c r="O35" s="88"/>
    </row>
    <row r="36" spans="2:15" ht="25.5" x14ac:dyDescent="0.2">
      <c r="B36" s="57" t="s">
        <v>289</v>
      </c>
      <c r="C36" s="51">
        <v>8001</v>
      </c>
      <c r="D36" s="51">
        <v>80010</v>
      </c>
      <c r="E36" s="58">
        <v>0</v>
      </c>
      <c r="F36" s="53">
        <v>22</v>
      </c>
      <c r="G36" s="59" t="str">
        <f t="shared" si="2"/>
        <v>903</v>
      </c>
      <c r="H36" s="53" t="s">
        <v>74</v>
      </c>
      <c r="I36" s="53" t="s">
        <v>9</v>
      </c>
      <c r="J36" s="60" t="s">
        <v>284</v>
      </c>
      <c r="K36" s="53" t="s">
        <v>16</v>
      </c>
      <c r="L36" s="53" t="s">
        <v>9</v>
      </c>
      <c r="M36" s="54"/>
      <c r="N36" s="89"/>
      <c r="O36" s="88"/>
    </row>
    <row r="37" spans="2:15" x14ac:dyDescent="0.2">
      <c r="B37" s="57" t="s">
        <v>290</v>
      </c>
      <c r="C37" s="51">
        <v>8001</v>
      </c>
      <c r="D37" s="51">
        <v>80010</v>
      </c>
      <c r="E37" s="58">
        <v>0</v>
      </c>
      <c r="F37" s="53">
        <v>22</v>
      </c>
      <c r="G37" s="59" t="str">
        <f t="shared" si="2"/>
        <v>903</v>
      </c>
      <c r="H37" s="53" t="s">
        <v>74</v>
      </c>
      <c r="I37" s="53" t="s">
        <v>9</v>
      </c>
      <c r="J37" s="60" t="s">
        <v>291</v>
      </c>
      <c r="K37" s="53" t="s">
        <v>16</v>
      </c>
      <c r="L37" s="53" t="s">
        <v>9</v>
      </c>
      <c r="M37" s="54"/>
      <c r="N37" s="89"/>
      <c r="O37" s="88"/>
    </row>
    <row r="38" spans="2:15" x14ac:dyDescent="0.2">
      <c r="B38" s="57" t="s">
        <v>292</v>
      </c>
      <c r="C38" s="51">
        <v>8001</v>
      </c>
      <c r="D38" s="51">
        <v>80010</v>
      </c>
      <c r="E38" s="58">
        <v>0</v>
      </c>
      <c r="F38" s="53">
        <v>22</v>
      </c>
      <c r="G38" s="59" t="str">
        <f t="shared" si="2"/>
        <v>903</v>
      </c>
      <c r="H38" s="53" t="s">
        <v>74</v>
      </c>
      <c r="I38" s="53" t="s">
        <v>9</v>
      </c>
      <c r="J38" s="60" t="s">
        <v>293</v>
      </c>
      <c r="K38" s="53" t="s">
        <v>16</v>
      </c>
      <c r="L38" s="53" t="s">
        <v>9</v>
      </c>
      <c r="M38" s="54"/>
      <c r="N38" s="89"/>
      <c r="O38" s="88"/>
    </row>
    <row r="39" spans="2:15" ht="25.5" x14ac:dyDescent="0.2">
      <c r="B39" s="57" t="s">
        <v>530</v>
      </c>
      <c r="C39" s="51">
        <v>8001</v>
      </c>
      <c r="D39" s="51">
        <v>80010</v>
      </c>
      <c r="E39" s="58">
        <v>0</v>
      </c>
      <c r="F39" s="53">
        <v>22</v>
      </c>
      <c r="G39" s="59" t="str">
        <f t="shared" si="2"/>
        <v>903</v>
      </c>
      <c r="H39" s="53" t="s">
        <v>74</v>
      </c>
      <c r="I39" s="53" t="s">
        <v>9</v>
      </c>
      <c r="J39" s="53" t="s">
        <v>19</v>
      </c>
      <c r="K39" s="53" t="s">
        <v>16</v>
      </c>
      <c r="L39" s="53" t="s">
        <v>9</v>
      </c>
      <c r="M39" s="54"/>
      <c r="N39" s="89"/>
      <c r="O39" s="88"/>
    </row>
    <row r="40" spans="2:15" x14ac:dyDescent="0.2">
      <c r="B40" s="57" t="s">
        <v>658</v>
      </c>
      <c r="C40" s="51">
        <v>8001</v>
      </c>
      <c r="D40" s="51">
        <v>80010</v>
      </c>
      <c r="E40" s="58">
        <v>0</v>
      </c>
      <c r="F40" s="53">
        <v>22</v>
      </c>
      <c r="G40" s="59" t="str">
        <f t="shared" si="2"/>
        <v>903</v>
      </c>
      <c r="H40" s="53" t="s">
        <v>74</v>
      </c>
      <c r="I40" s="53" t="s">
        <v>9</v>
      </c>
      <c r="J40" s="60" t="s">
        <v>657</v>
      </c>
      <c r="K40" s="53" t="s">
        <v>16</v>
      </c>
      <c r="L40" s="53" t="s">
        <v>9</v>
      </c>
      <c r="M40" s="54"/>
      <c r="N40" s="89"/>
      <c r="O40" s="88"/>
    </row>
    <row r="41" spans="2:15" x14ac:dyDescent="0.2">
      <c r="B41" s="52" t="s">
        <v>548</v>
      </c>
      <c r="F41" s="53"/>
      <c r="G41" s="55"/>
      <c r="H41" s="53"/>
      <c r="I41" s="53"/>
      <c r="J41" s="53"/>
      <c r="K41" s="53"/>
      <c r="L41" s="53"/>
      <c r="M41" s="111">
        <f>SUM(M33:M39)</f>
        <v>0</v>
      </c>
      <c r="N41" s="89"/>
      <c r="O41" s="89"/>
    </row>
    <row r="42" spans="2:15" ht="12.75" customHeight="1" x14ac:dyDescent="0.2">
      <c r="B42" s="61" t="s">
        <v>206</v>
      </c>
      <c r="C42" s="61"/>
      <c r="D42" s="61"/>
      <c r="E42" s="61"/>
      <c r="F42" s="61"/>
      <c r="G42" s="61"/>
      <c r="H42" s="61"/>
      <c r="I42" s="61"/>
      <c r="J42" s="61"/>
      <c r="K42" s="53"/>
      <c r="L42" s="53"/>
      <c r="M42" s="111">
        <f>+M18-M30-M41</f>
        <v>0</v>
      </c>
      <c r="N42" s="89"/>
      <c r="O42" s="88"/>
    </row>
    <row r="43" spans="2:15" x14ac:dyDescent="0.2">
      <c r="F43" s="53"/>
      <c r="G43" s="53"/>
      <c r="H43" s="53"/>
      <c r="I43" s="53"/>
      <c r="J43" s="53"/>
      <c r="K43" s="53"/>
      <c r="L43" s="53"/>
      <c r="N43" s="89"/>
      <c r="O43" s="88"/>
    </row>
    <row r="44" spans="2:15" x14ac:dyDescent="0.2">
      <c r="B44" s="51" t="s">
        <v>3</v>
      </c>
      <c r="C44" s="51" t="s">
        <v>271</v>
      </c>
      <c r="D44" s="51" t="s">
        <v>276</v>
      </c>
      <c r="E44" s="51" t="s">
        <v>277</v>
      </c>
      <c r="F44" s="53" t="s">
        <v>4</v>
      </c>
      <c r="G44" s="53" t="s">
        <v>5</v>
      </c>
      <c r="H44" s="53" t="s">
        <v>6</v>
      </c>
      <c r="I44" s="53" t="s">
        <v>7</v>
      </c>
      <c r="J44" s="53" t="s">
        <v>34</v>
      </c>
      <c r="K44" s="53" t="s">
        <v>8</v>
      </c>
      <c r="L44" s="53" t="s">
        <v>278</v>
      </c>
      <c r="M44" s="51" t="s">
        <v>553</v>
      </c>
      <c r="N44" s="89"/>
      <c r="O44" s="88"/>
    </row>
    <row r="45" spans="2:15" x14ac:dyDescent="0.2">
      <c r="B45" s="52" t="s">
        <v>56</v>
      </c>
      <c r="C45" s="51">
        <v>8001</v>
      </c>
      <c r="D45" s="51">
        <v>80010</v>
      </c>
      <c r="E45" s="58">
        <v>0</v>
      </c>
      <c r="F45" s="53">
        <v>22</v>
      </c>
      <c r="G45" s="59" t="str">
        <f t="shared" ref="G45:G64" si="3">+$G$3</f>
        <v>903</v>
      </c>
      <c r="H45" s="53" t="s">
        <v>74</v>
      </c>
      <c r="I45" s="53" t="s">
        <v>9</v>
      </c>
      <c r="J45" s="53" t="s">
        <v>23</v>
      </c>
      <c r="K45" s="53" t="s">
        <v>16</v>
      </c>
      <c r="L45" s="53" t="s">
        <v>9</v>
      </c>
      <c r="M45" s="54"/>
      <c r="N45" s="89"/>
      <c r="O45" s="88"/>
    </row>
    <row r="46" spans="2:15" x14ac:dyDescent="0.2">
      <c r="B46" s="52" t="s">
        <v>114</v>
      </c>
      <c r="C46" s="51">
        <v>8001</v>
      </c>
      <c r="D46" s="51">
        <v>80010</v>
      </c>
      <c r="E46" s="58">
        <v>0</v>
      </c>
      <c r="F46" s="53">
        <v>22</v>
      </c>
      <c r="G46" s="59" t="str">
        <f t="shared" si="3"/>
        <v>903</v>
      </c>
      <c r="H46" s="53" t="s">
        <v>74</v>
      </c>
      <c r="I46" s="53" t="s">
        <v>9</v>
      </c>
      <c r="J46" s="53" t="s">
        <v>204</v>
      </c>
      <c r="K46" s="53" t="s">
        <v>16</v>
      </c>
      <c r="L46" s="53" t="s">
        <v>67</v>
      </c>
      <c r="M46" s="54"/>
      <c r="N46" s="89"/>
      <c r="O46" s="88"/>
    </row>
    <row r="47" spans="2:15" x14ac:dyDescent="0.2">
      <c r="B47" s="57" t="s">
        <v>544</v>
      </c>
      <c r="C47" s="51">
        <v>8001</v>
      </c>
      <c r="D47" s="51">
        <v>80010</v>
      </c>
      <c r="E47" s="58">
        <v>0</v>
      </c>
      <c r="F47" s="53">
        <v>22</v>
      </c>
      <c r="G47" s="59" t="str">
        <f t="shared" si="3"/>
        <v>903</v>
      </c>
      <c r="H47" s="53" t="s">
        <v>74</v>
      </c>
      <c r="I47" s="53" t="s">
        <v>9</v>
      </c>
      <c r="J47" s="53" t="s">
        <v>204</v>
      </c>
      <c r="K47" s="53" t="s">
        <v>16</v>
      </c>
      <c r="L47" s="60" t="s">
        <v>543</v>
      </c>
      <c r="M47" s="54"/>
      <c r="N47" s="89"/>
      <c r="O47" s="88"/>
    </row>
    <row r="48" spans="2:15" x14ac:dyDescent="0.2">
      <c r="B48" s="57" t="s">
        <v>523</v>
      </c>
      <c r="C48" s="51">
        <v>8001</v>
      </c>
      <c r="D48" s="51">
        <v>80010</v>
      </c>
      <c r="E48" s="58">
        <v>0</v>
      </c>
      <c r="F48" s="53">
        <v>22</v>
      </c>
      <c r="G48" s="59" t="str">
        <f t="shared" si="3"/>
        <v>903</v>
      </c>
      <c r="H48" s="53" t="s">
        <v>74</v>
      </c>
      <c r="I48" s="53" t="s">
        <v>9</v>
      </c>
      <c r="J48" s="53" t="s">
        <v>204</v>
      </c>
      <c r="K48" s="53" t="s">
        <v>16</v>
      </c>
      <c r="L48" s="60" t="s">
        <v>524</v>
      </c>
      <c r="M48" s="54"/>
      <c r="N48" s="89"/>
      <c r="O48" s="88"/>
    </row>
    <row r="49" spans="2:15" x14ac:dyDescent="0.2">
      <c r="B49" s="57" t="s">
        <v>554</v>
      </c>
      <c r="C49" s="51">
        <v>8001</v>
      </c>
      <c r="D49" s="51">
        <v>80010</v>
      </c>
      <c r="E49" s="58">
        <v>0</v>
      </c>
      <c r="F49" s="53">
        <v>22</v>
      </c>
      <c r="G49" s="59" t="str">
        <f t="shared" si="3"/>
        <v>903</v>
      </c>
      <c r="H49" s="53" t="s">
        <v>74</v>
      </c>
      <c r="I49" s="53" t="s">
        <v>9</v>
      </c>
      <c r="J49" s="53" t="s">
        <v>204</v>
      </c>
      <c r="K49" s="53" t="s">
        <v>16</v>
      </c>
      <c r="L49" s="60" t="s">
        <v>555</v>
      </c>
      <c r="M49" s="54"/>
      <c r="N49" s="89"/>
      <c r="O49" s="88"/>
    </row>
    <row r="50" spans="2:15" x14ac:dyDescent="0.2">
      <c r="B50" s="57" t="s">
        <v>542</v>
      </c>
      <c r="C50" s="51">
        <v>8001</v>
      </c>
      <c r="D50" s="51">
        <v>80010</v>
      </c>
      <c r="E50" s="58">
        <v>0</v>
      </c>
      <c r="F50" s="53">
        <v>22</v>
      </c>
      <c r="G50" s="59" t="str">
        <f t="shared" si="3"/>
        <v>903</v>
      </c>
      <c r="H50" s="53" t="s">
        <v>74</v>
      </c>
      <c r="I50" s="53" t="s">
        <v>9</v>
      </c>
      <c r="J50" s="53" t="s">
        <v>204</v>
      </c>
      <c r="K50" s="53" t="s">
        <v>16</v>
      </c>
      <c r="L50" s="60" t="s">
        <v>525</v>
      </c>
      <c r="M50" s="54"/>
      <c r="N50" s="89"/>
      <c r="O50" s="88"/>
    </row>
    <row r="51" spans="2:15" x14ac:dyDescent="0.2">
      <c r="B51" s="57" t="s">
        <v>593</v>
      </c>
      <c r="C51" s="51">
        <v>8001</v>
      </c>
      <c r="D51" s="51">
        <v>80010</v>
      </c>
      <c r="E51" s="58">
        <v>0</v>
      </c>
      <c r="F51" s="53">
        <v>22</v>
      </c>
      <c r="G51" s="59" t="str">
        <f t="shared" si="3"/>
        <v>903</v>
      </c>
      <c r="H51" s="53" t="s">
        <v>74</v>
      </c>
      <c r="I51" s="53" t="s">
        <v>9</v>
      </c>
      <c r="J51" s="53" t="s">
        <v>204</v>
      </c>
      <c r="K51" s="53" t="s">
        <v>16</v>
      </c>
      <c r="L51" s="60" t="s">
        <v>594</v>
      </c>
      <c r="M51" s="54"/>
      <c r="N51" s="89"/>
      <c r="O51" s="88"/>
    </row>
    <row r="52" spans="2:15" x14ac:dyDescent="0.2">
      <c r="B52" s="52" t="s">
        <v>122</v>
      </c>
      <c r="C52" s="51">
        <v>8001</v>
      </c>
      <c r="D52" s="51">
        <v>80010</v>
      </c>
      <c r="E52" s="58">
        <v>0</v>
      </c>
      <c r="F52" s="53">
        <v>22</v>
      </c>
      <c r="G52" s="59" t="str">
        <f t="shared" si="3"/>
        <v>903</v>
      </c>
      <c r="H52" s="53" t="s">
        <v>74</v>
      </c>
      <c r="I52" s="53" t="s">
        <v>9</v>
      </c>
      <c r="J52" s="53" t="s">
        <v>204</v>
      </c>
      <c r="K52" s="53" t="s">
        <v>16</v>
      </c>
      <c r="L52" s="53" t="s">
        <v>68</v>
      </c>
      <c r="M52" s="54"/>
      <c r="N52" s="89"/>
      <c r="O52" s="88"/>
    </row>
    <row r="53" spans="2:15" ht="25.5" x14ac:dyDescent="0.2">
      <c r="B53" s="52" t="s">
        <v>123</v>
      </c>
      <c r="C53" s="51">
        <v>8001</v>
      </c>
      <c r="D53" s="51">
        <v>80010</v>
      </c>
      <c r="E53" s="58">
        <v>0</v>
      </c>
      <c r="F53" s="53">
        <v>22</v>
      </c>
      <c r="G53" s="59" t="str">
        <f t="shared" si="3"/>
        <v>903</v>
      </c>
      <c r="H53" s="53" t="s">
        <v>74</v>
      </c>
      <c r="I53" s="53" t="s">
        <v>9</v>
      </c>
      <c r="J53" s="53" t="s">
        <v>204</v>
      </c>
      <c r="K53" s="53" t="s">
        <v>16</v>
      </c>
      <c r="L53" s="53" t="s">
        <v>115</v>
      </c>
      <c r="M53" s="54"/>
      <c r="N53" s="89"/>
      <c r="O53" s="88"/>
    </row>
    <row r="54" spans="2:15" x14ac:dyDescent="0.2">
      <c r="B54" s="52" t="s">
        <v>210</v>
      </c>
      <c r="C54" s="51">
        <v>8001</v>
      </c>
      <c r="D54" s="51">
        <v>80010</v>
      </c>
      <c r="E54" s="58">
        <v>0</v>
      </c>
      <c r="F54" s="53">
        <v>22</v>
      </c>
      <c r="G54" s="59" t="str">
        <f t="shared" si="3"/>
        <v>903</v>
      </c>
      <c r="H54" s="53" t="s">
        <v>74</v>
      </c>
      <c r="I54" s="53" t="s">
        <v>9</v>
      </c>
      <c r="J54" s="53" t="s">
        <v>204</v>
      </c>
      <c r="K54" s="53" t="s">
        <v>16</v>
      </c>
      <c r="L54" s="53" t="s">
        <v>65</v>
      </c>
      <c r="M54" s="54"/>
      <c r="N54" s="89"/>
      <c r="O54" s="88"/>
    </row>
    <row r="55" spans="2:15" x14ac:dyDescent="0.2">
      <c r="B55" s="52" t="s">
        <v>213</v>
      </c>
      <c r="C55" s="51">
        <v>8001</v>
      </c>
      <c r="D55" s="51">
        <v>80010</v>
      </c>
      <c r="E55" s="58">
        <v>0</v>
      </c>
      <c r="F55" s="53">
        <v>22</v>
      </c>
      <c r="G55" s="59" t="str">
        <f t="shared" si="3"/>
        <v>903</v>
      </c>
      <c r="H55" s="53" t="s">
        <v>74</v>
      </c>
      <c r="I55" s="53" t="s">
        <v>9</v>
      </c>
      <c r="J55" s="53" t="s">
        <v>204</v>
      </c>
      <c r="K55" s="53" t="s">
        <v>16</v>
      </c>
      <c r="L55" s="53" t="s">
        <v>212</v>
      </c>
      <c r="M55" s="54"/>
      <c r="N55" s="89"/>
      <c r="O55" s="88"/>
    </row>
    <row r="56" spans="2:15" x14ac:dyDescent="0.2">
      <c r="B56" s="57" t="s">
        <v>595</v>
      </c>
      <c r="C56" s="51">
        <v>8001</v>
      </c>
      <c r="D56" s="51">
        <v>80010</v>
      </c>
      <c r="E56" s="58">
        <v>0</v>
      </c>
      <c r="F56" s="53">
        <v>22</v>
      </c>
      <c r="G56" s="59" t="str">
        <f t="shared" si="3"/>
        <v>903</v>
      </c>
      <c r="H56" s="53" t="s">
        <v>74</v>
      </c>
      <c r="I56" s="53" t="s">
        <v>9</v>
      </c>
      <c r="J56" s="60" t="s">
        <v>204</v>
      </c>
      <c r="K56" s="53" t="s">
        <v>16</v>
      </c>
      <c r="L56" s="60" t="s">
        <v>596</v>
      </c>
      <c r="M56" s="54"/>
      <c r="N56" s="89"/>
      <c r="O56" s="88"/>
    </row>
    <row r="57" spans="2:15" x14ac:dyDescent="0.2">
      <c r="B57" s="52" t="s">
        <v>214</v>
      </c>
      <c r="C57" s="51">
        <v>8001</v>
      </c>
      <c r="D57" s="51">
        <v>80010</v>
      </c>
      <c r="E57" s="58">
        <v>0</v>
      </c>
      <c r="F57" s="53">
        <v>22</v>
      </c>
      <c r="G57" s="59" t="str">
        <f t="shared" si="3"/>
        <v>903</v>
      </c>
      <c r="H57" s="53" t="s">
        <v>74</v>
      </c>
      <c r="I57" s="53" t="s">
        <v>9</v>
      </c>
      <c r="J57" s="60" t="s">
        <v>204</v>
      </c>
      <c r="K57" s="53" t="s">
        <v>16</v>
      </c>
      <c r="L57" s="53" t="s">
        <v>116</v>
      </c>
      <c r="M57" s="54"/>
      <c r="N57" s="89"/>
      <c r="O57" s="88"/>
    </row>
    <row r="58" spans="2:15" x14ac:dyDescent="0.2">
      <c r="B58" s="57" t="s">
        <v>598</v>
      </c>
      <c r="C58" s="51">
        <v>8001</v>
      </c>
      <c r="D58" s="51">
        <v>80010</v>
      </c>
      <c r="E58" s="58">
        <v>0</v>
      </c>
      <c r="F58" s="53">
        <v>22</v>
      </c>
      <c r="G58" s="59" t="str">
        <f t="shared" si="3"/>
        <v>903</v>
      </c>
      <c r="H58" s="53" t="s">
        <v>74</v>
      </c>
      <c r="I58" s="53" t="s">
        <v>9</v>
      </c>
      <c r="J58" s="60" t="s">
        <v>204</v>
      </c>
      <c r="K58" s="53" t="s">
        <v>16</v>
      </c>
      <c r="L58" s="60" t="s">
        <v>597</v>
      </c>
      <c r="M58" s="54"/>
      <c r="N58" s="89"/>
      <c r="O58" s="88"/>
    </row>
    <row r="59" spans="2:15" x14ac:dyDescent="0.2">
      <c r="B59" s="57" t="s">
        <v>601</v>
      </c>
      <c r="C59" s="51">
        <v>8001</v>
      </c>
      <c r="D59" s="51">
        <v>80010</v>
      </c>
      <c r="E59" s="58">
        <v>0</v>
      </c>
      <c r="F59" s="53">
        <v>22</v>
      </c>
      <c r="G59" s="59" t="str">
        <f t="shared" si="3"/>
        <v>903</v>
      </c>
      <c r="H59" s="53" t="s">
        <v>74</v>
      </c>
      <c r="I59" s="53" t="s">
        <v>9</v>
      </c>
      <c r="J59" s="60" t="s">
        <v>204</v>
      </c>
      <c r="K59" s="53" t="s">
        <v>16</v>
      </c>
      <c r="L59" s="60" t="s">
        <v>600</v>
      </c>
      <c r="M59" s="54"/>
      <c r="N59" s="89"/>
      <c r="O59" s="88"/>
    </row>
    <row r="60" spans="2:15" x14ac:dyDescent="0.2">
      <c r="B60" s="57" t="s">
        <v>514</v>
      </c>
      <c r="C60" s="51">
        <v>8001</v>
      </c>
      <c r="D60" s="51">
        <v>80010</v>
      </c>
      <c r="E60" s="58">
        <v>0</v>
      </c>
      <c r="F60" s="53">
        <v>22</v>
      </c>
      <c r="G60" s="59" t="str">
        <f t="shared" si="3"/>
        <v>903</v>
      </c>
      <c r="H60" s="53" t="s">
        <v>74</v>
      </c>
      <c r="I60" s="53" t="s">
        <v>9</v>
      </c>
      <c r="J60" s="60" t="s">
        <v>204</v>
      </c>
      <c r="K60" s="53" t="s">
        <v>16</v>
      </c>
      <c r="L60" s="60" t="s">
        <v>602</v>
      </c>
      <c r="M60" s="54"/>
      <c r="N60" s="89"/>
      <c r="O60" s="88"/>
    </row>
    <row r="61" spans="2:15" x14ac:dyDescent="0.2">
      <c r="B61" s="57" t="s">
        <v>644</v>
      </c>
      <c r="C61" s="51">
        <v>8001</v>
      </c>
      <c r="D61" s="51">
        <v>80010</v>
      </c>
      <c r="E61" s="58">
        <v>0</v>
      </c>
      <c r="F61" s="53">
        <v>22</v>
      </c>
      <c r="G61" s="59" t="str">
        <f t="shared" si="3"/>
        <v>903</v>
      </c>
      <c r="H61" s="53" t="s">
        <v>74</v>
      </c>
      <c r="I61" s="53" t="s">
        <v>9</v>
      </c>
      <c r="J61" s="60" t="s">
        <v>204</v>
      </c>
      <c r="K61" s="53" t="s">
        <v>16</v>
      </c>
      <c r="L61" s="60" t="s">
        <v>583</v>
      </c>
      <c r="M61" s="54"/>
      <c r="N61" s="89"/>
      <c r="O61" s="88"/>
    </row>
    <row r="62" spans="2:15" ht="12.75" customHeight="1" x14ac:dyDescent="0.2">
      <c r="B62" s="57" t="s">
        <v>551</v>
      </c>
      <c r="C62" s="51">
        <v>8001</v>
      </c>
      <c r="D62" s="51">
        <v>80010</v>
      </c>
      <c r="E62" s="58">
        <v>0</v>
      </c>
      <c r="F62" s="53">
        <v>22</v>
      </c>
      <c r="G62" s="59" t="str">
        <f t="shared" si="3"/>
        <v>903</v>
      </c>
      <c r="H62" s="56" t="s">
        <v>74</v>
      </c>
      <c r="I62" s="53" t="s">
        <v>9</v>
      </c>
      <c r="J62" s="53" t="s">
        <v>273</v>
      </c>
      <c r="K62" s="53" t="s">
        <v>16</v>
      </c>
      <c r="L62" s="53" t="s">
        <v>9</v>
      </c>
      <c r="M62" s="54"/>
      <c r="N62" s="89"/>
      <c r="O62" s="91"/>
    </row>
    <row r="63" spans="2:15" x14ac:dyDescent="0.2">
      <c r="B63" s="57" t="s">
        <v>551</v>
      </c>
      <c r="C63" s="51">
        <v>8001</v>
      </c>
      <c r="D63" s="51">
        <v>80010</v>
      </c>
      <c r="E63" s="58">
        <v>0</v>
      </c>
      <c r="F63" s="53">
        <v>22</v>
      </c>
      <c r="G63" s="59" t="str">
        <f t="shared" si="3"/>
        <v>903</v>
      </c>
      <c r="H63" s="56" t="s">
        <v>74</v>
      </c>
      <c r="I63" s="53" t="s">
        <v>9</v>
      </c>
      <c r="J63" s="53" t="s">
        <v>273</v>
      </c>
      <c r="K63" s="53" t="s">
        <v>16</v>
      </c>
      <c r="L63" s="53" t="s">
        <v>9</v>
      </c>
      <c r="M63" s="54"/>
      <c r="N63" s="94"/>
      <c r="O63" s="91"/>
    </row>
    <row r="64" spans="2:15" x14ac:dyDescent="0.2">
      <c r="B64" s="57" t="s">
        <v>551</v>
      </c>
      <c r="C64" s="51">
        <v>8001</v>
      </c>
      <c r="D64" s="51">
        <v>80010</v>
      </c>
      <c r="E64" s="58">
        <v>0</v>
      </c>
      <c r="F64" s="53">
        <v>22</v>
      </c>
      <c r="G64" s="59" t="str">
        <f t="shared" si="3"/>
        <v>903</v>
      </c>
      <c r="H64" s="56" t="s">
        <v>74</v>
      </c>
      <c r="I64" s="53" t="s">
        <v>9</v>
      </c>
      <c r="J64" s="53" t="s">
        <v>273</v>
      </c>
      <c r="K64" s="53" t="s">
        <v>16</v>
      </c>
      <c r="L64" s="53" t="s">
        <v>9</v>
      </c>
      <c r="M64" s="54"/>
      <c r="N64" s="89"/>
      <c r="O64" s="88"/>
    </row>
    <row r="65" spans="2:15" x14ac:dyDescent="0.2">
      <c r="B65" s="52" t="s">
        <v>548</v>
      </c>
      <c r="E65" s="58"/>
      <c r="F65" s="53"/>
      <c r="G65" s="59"/>
      <c r="H65" s="53"/>
      <c r="I65" s="53"/>
      <c r="J65" s="53"/>
      <c r="K65" s="53"/>
      <c r="L65" s="53"/>
      <c r="M65" s="111">
        <f>SUBTOTAL(109,M45:M64)</f>
        <v>0</v>
      </c>
      <c r="N65" s="89"/>
      <c r="O65" s="89"/>
    </row>
    <row r="66" spans="2:15" x14ac:dyDescent="0.2">
      <c r="F66" s="53"/>
      <c r="G66" s="53"/>
      <c r="H66" s="53"/>
      <c r="I66" s="53"/>
      <c r="J66" s="53"/>
      <c r="K66" s="53"/>
      <c r="L66" s="53"/>
      <c r="N66" s="112"/>
      <c r="O66" s="88"/>
    </row>
    <row r="67" spans="2:15" x14ac:dyDescent="0.2">
      <c r="B67" s="51" t="s">
        <v>549</v>
      </c>
      <c r="C67" s="51" t="s">
        <v>271</v>
      </c>
      <c r="D67" s="51" t="s">
        <v>276</v>
      </c>
      <c r="E67" s="51" t="s">
        <v>277</v>
      </c>
      <c r="F67" s="53" t="s">
        <v>4</v>
      </c>
      <c r="G67" s="53" t="s">
        <v>5</v>
      </c>
      <c r="H67" s="53" t="s">
        <v>6</v>
      </c>
      <c r="I67" s="53" t="s">
        <v>7</v>
      </c>
      <c r="J67" s="53" t="s">
        <v>34</v>
      </c>
      <c r="K67" s="53" t="s">
        <v>8</v>
      </c>
      <c r="L67" s="53" t="s">
        <v>278</v>
      </c>
      <c r="M67" s="51" t="s">
        <v>553</v>
      </c>
      <c r="N67" s="112"/>
      <c r="O67" s="88"/>
    </row>
    <row r="68" spans="2:15" x14ac:dyDescent="0.2">
      <c r="B68" s="52" t="s">
        <v>703</v>
      </c>
      <c r="C68" s="51">
        <v>8001</v>
      </c>
      <c r="D68" s="51">
        <v>80010</v>
      </c>
      <c r="E68" s="58">
        <v>0</v>
      </c>
      <c r="F68" s="53">
        <v>22</v>
      </c>
      <c r="G68" s="59" t="str">
        <f t="shared" ref="G68:G119" si="4">+$G$3</f>
        <v>903</v>
      </c>
      <c r="H68" s="53" t="s">
        <v>74</v>
      </c>
      <c r="I68" s="53" t="s">
        <v>680</v>
      </c>
      <c r="J68" s="53" t="s">
        <v>11</v>
      </c>
      <c r="K68" s="53" t="s">
        <v>13</v>
      </c>
      <c r="L68" s="60" t="s">
        <v>67</v>
      </c>
      <c r="M68" s="54"/>
      <c r="N68" s="89"/>
      <c r="O68" s="94"/>
    </row>
    <row r="69" spans="2:15" x14ac:dyDescent="0.2">
      <c r="B69" s="52" t="s">
        <v>704</v>
      </c>
      <c r="C69" s="51">
        <v>8001</v>
      </c>
      <c r="D69" s="51">
        <v>80010</v>
      </c>
      <c r="E69" s="58">
        <v>0</v>
      </c>
      <c r="F69" s="53">
        <v>22</v>
      </c>
      <c r="G69" s="59" t="str">
        <f t="shared" si="4"/>
        <v>903</v>
      </c>
      <c r="H69" s="53" t="s">
        <v>74</v>
      </c>
      <c r="I69" s="53" t="s">
        <v>680</v>
      </c>
      <c r="J69" s="53" t="s">
        <v>11</v>
      </c>
      <c r="K69" s="53" t="s">
        <v>75</v>
      </c>
      <c r="L69" s="60" t="s">
        <v>67</v>
      </c>
      <c r="M69" s="54"/>
      <c r="N69" s="89"/>
      <c r="O69" s="94"/>
    </row>
    <row r="70" spans="2:15" x14ac:dyDescent="0.2">
      <c r="B70" s="52" t="s">
        <v>226</v>
      </c>
      <c r="C70" s="51">
        <v>8001</v>
      </c>
      <c r="D70" s="51">
        <v>80010</v>
      </c>
      <c r="E70" s="58">
        <v>0</v>
      </c>
      <c r="F70" s="53">
        <v>22</v>
      </c>
      <c r="G70" s="59" t="str">
        <f t="shared" si="4"/>
        <v>903</v>
      </c>
      <c r="H70" s="53" t="s">
        <v>74</v>
      </c>
      <c r="I70" s="53" t="s">
        <v>227</v>
      </c>
      <c r="J70" s="53" t="s">
        <v>11</v>
      </c>
      <c r="K70" s="53" t="s">
        <v>13</v>
      </c>
      <c r="L70" s="60" t="s">
        <v>67</v>
      </c>
      <c r="M70" s="54"/>
      <c r="N70" s="89"/>
      <c r="O70" s="94"/>
    </row>
    <row r="71" spans="2:15" x14ac:dyDescent="0.2">
      <c r="B71" s="52" t="s">
        <v>702</v>
      </c>
      <c r="C71" s="51">
        <v>8001</v>
      </c>
      <c r="D71" s="51">
        <v>80010</v>
      </c>
      <c r="E71" s="58">
        <v>0</v>
      </c>
      <c r="F71" s="53">
        <v>22</v>
      </c>
      <c r="G71" s="59" t="str">
        <f t="shared" si="4"/>
        <v>903</v>
      </c>
      <c r="H71" s="53" t="s">
        <v>74</v>
      </c>
      <c r="I71" s="53" t="s">
        <v>227</v>
      </c>
      <c r="J71" s="53" t="s">
        <v>11</v>
      </c>
      <c r="K71" s="53" t="s">
        <v>75</v>
      </c>
      <c r="L71" s="60" t="s">
        <v>67</v>
      </c>
      <c r="M71" s="54"/>
      <c r="N71" s="89"/>
      <c r="O71" s="94"/>
    </row>
    <row r="72" spans="2:15" x14ac:dyDescent="0.2">
      <c r="B72" s="52" t="s">
        <v>130</v>
      </c>
      <c r="C72" s="51">
        <v>8001</v>
      </c>
      <c r="D72" s="51">
        <v>80010</v>
      </c>
      <c r="E72" s="58">
        <v>0</v>
      </c>
      <c r="F72" s="53">
        <v>22</v>
      </c>
      <c r="G72" s="59" t="str">
        <f t="shared" si="4"/>
        <v>903</v>
      </c>
      <c r="H72" s="53" t="s">
        <v>74</v>
      </c>
      <c r="I72" s="53" t="s">
        <v>132</v>
      </c>
      <c r="J72" s="53" t="s">
        <v>11</v>
      </c>
      <c r="K72" s="53" t="s">
        <v>13</v>
      </c>
      <c r="L72" s="60" t="s">
        <v>67</v>
      </c>
      <c r="M72" s="54"/>
      <c r="N72" s="89"/>
      <c r="O72" s="94"/>
    </row>
    <row r="73" spans="2:15" x14ac:dyDescent="0.2">
      <c r="B73" s="52" t="s">
        <v>705</v>
      </c>
      <c r="C73" s="51">
        <v>8001</v>
      </c>
      <c r="D73" s="51">
        <v>80010</v>
      </c>
      <c r="E73" s="58">
        <v>0</v>
      </c>
      <c r="F73" s="53">
        <v>22</v>
      </c>
      <c r="G73" s="59" t="str">
        <f t="shared" si="4"/>
        <v>903</v>
      </c>
      <c r="H73" s="53" t="s">
        <v>74</v>
      </c>
      <c r="I73" s="53" t="s">
        <v>132</v>
      </c>
      <c r="J73" s="53" t="s">
        <v>11</v>
      </c>
      <c r="K73" s="53" t="s">
        <v>75</v>
      </c>
      <c r="L73" s="60" t="s">
        <v>67</v>
      </c>
      <c r="M73" s="54"/>
      <c r="N73" s="89"/>
      <c r="O73" s="94"/>
    </row>
    <row r="74" spans="2:15" x14ac:dyDescent="0.2">
      <c r="B74" s="52" t="s">
        <v>709</v>
      </c>
      <c r="C74" s="51">
        <v>8001</v>
      </c>
      <c r="D74" s="51">
        <v>80010</v>
      </c>
      <c r="E74" s="58">
        <v>0</v>
      </c>
      <c r="F74" s="53">
        <v>22</v>
      </c>
      <c r="G74" s="59" t="str">
        <f t="shared" si="4"/>
        <v>903</v>
      </c>
      <c r="H74" s="53" t="s">
        <v>74</v>
      </c>
      <c r="I74" s="53" t="s">
        <v>164</v>
      </c>
      <c r="J74" s="53" t="s">
        <v>11</v>
      </c>
      <c r="K74" s="53" t="s">
        <v>13</v>
      </c>
      <c r="L74" s="60" t="s">
        <v>115</v>
      </c>
      <c r="M74" s="54"/>
      <c r="N74" s="89"/>
      <c r="O74" s="94"/>
    </row>
    <row r="75" spans="2:15" x14ac:dyDescent="0.2">
      <c r="B75" s="52" t="s">
        <v>139</v>
      </c>
      <c r="C75" s="51">
        <v>8001</v>
      </c>
      <c r="D75" s="51">
        <v>80010</v>
      </c>
      <c r="E75" s="58">
        <v>0</v>
      </c>
      <c r="F75" s="53">
        <v>22</v>
      </c>
      <c r="G75" s="59" t="str">
        <f t="shared" si="4"/>
        <v>903</v>
      </c>
      <c r="H75" s="53" t="s">
        <v>74</v>
      </c>
      <c r="I75" s="53" t="s">
        <v>54</v>
      </c>
      <c r="J75" s="53" t="s">
        <v>11</v>
      </c>
      <c r="K75" s="53" t="s">
        <v>13</v>
      </c>
      <c r="L75" s="53" t="s">
        <v>65</v>
      </c>
      <c r="M75" s="54"/>
      <c r="N75" s="92"/>
      <c r="O75" s="94"/>
    </row>
    <row r="76" spans="2:15" x14ac:dyDescent="0.2">
      <c r="B76" s="52" t="s">
        <v>139</v>
      </c>
      <c r="C76" s="51">
        <v>8001</v>
      </c>
      <c r="D76" s="51">
        <v>80010</v>
      </c>
      <c r="E76" s="58">
        <v>0</v>
      </c>
      <c r="F76" s="53">
        <v>22</v>
      </c>
      <c r="G76" s="59" t="str">
        <f t="shared" si="4"/>
        <v>903</v>
      </c>
      <c r="H76" s="53" t="s">
        <v>74</v>
      </c>
      <c r="I76" s="53" t="s">
        <v>54</v>
      </c>
      <c r="J76" s="53" t="s">
        <v>11</v>
      </c>
      <c r="K76" s="53" t="s">
        <v>13</v>
      </c>
      <c r="L76" s="53" t="s">
        <v>212</v>
      </c>
      <c r="M76" s="54"/>
      <c r="N76" s="92"/>
      <c r="O76" s="94"/>
    </row>
    <row r="77" spans="2:15" ht="12.75" customHeight="1" x14ac:dyDescent="0.2">
      <c r="B77" s="52" t="s">
        <v>162</v>
      </c>
      <c r="C77" s="51">
        <v>8001</v>
      </c>
      <c r="D77" s="51">
        <v>80010</v>
      </c>
      <c r="E77" s="58">
        <v>0</v>
      </c>
      <c r="F77" s="53">
        <v>22</v>
      </c>
      <c r="G77" s="59" t="str">
        <f t="shared" si="4"/>
        <v>903</v>
      </c>
      <c r="H77" s="53" t="s">
        <v>74</v>
      </c>
      <c r="I77" s="53" t="s">
        <v>89</v>
      </c>
      <c r="J77" s="53" t="s">
        <v>11</v>
      </c>
      <c r="K77" s="53" t="s">
        <v>13</v>
      </c>
      <c r="L77" s="53" t="s">
        <v>67</v>
      </c>
      <c r="M77" s="54"/>
      <c r="N77" s="89"/>
      <c r="O77" s="94"/>
    </row>
    <row r="78" spans="2:15" ht="12.75" customHeight="1" x14ac:dyDescent="0.2">
      <c r="B78" s="52" t="s">
        <v>162</v>
      </c>
      <c r="C78" s="51">
        <v>8001</v>
      </c>
      <c r="D78" s="51">
        <v>80010</v>
      </c>
      <c r="E78" s="58">
        <v>0</v>
      </c>
      <c r="F78" s="53">
        <v>22</v>
      </c>
      <c r="G78" s="59" t="str">
        <f t="shared" si="4"/>
        <v>903</v>
      </c>
      <c r="H78" s="53" t="s">
        <v>74</v>
      </c>
      <c r="I78" s="53" t="s">
        <v>89</v>
      </c>
      <c r="J78" s="53" t="s">
        <v>11</v>
      </c>
      <c r="K78" s="53" t="s">
        <v>13</v>
      </c>
      <c r="L78" s="53" t="s">
        <v>600</v>
      </c>
      <c r="M78" s="54"/>
      <c r="N78" s="89"/>
      <c r="O78" s="94"/>
    </row>
    <row r="79" spans="2:15" ht="25.5" x14ac:dyDescent="0.2">
      <c r="B79" s="52" t="s">
        <v>154</v>
      </c>
      <c r="C79" s="51">
        <v>8001</v>
      </c>
      <c r="D79" s="51">
        <v>80010</v>
      </c>
      <c r="E79" s="58">
        <v>0</v>
      </c>
      <c r="F79" s="53">
        <v>22</v>
      </c>
      <c r="G79" s="59" t="str">
        <f t="shared" si="4"/>
        <v>903</v>
      </c>
      <c r="H79" s="53" t="s">
        <v>74</v>
      </c>
      <c r="I79" s="53" t="s">
        <v>684</v>
      </c>
      <c r="J79" s="53" t="s">
        <v>11</v>
      </c>
      <c r="K79" s="53" t="s">
        <v>13</v>
      </c>
      <c r="L79" s="60" t="s">
        <v>115</v>
      </c>
      <c r="M79" s="54"/>
      <c r="N79" s="92"/>
      <c r="O79" s="94"/>
    </row>
    <row r="80" spans="2:15" x14ac:dyDescent="0.2">
      <c r="B80" s="52" t="s">
        <v>711</v>
      </c>
      <c r="C80" s="51">
        <v>8001</v>
      </c>
      <c r="D80" s="51">
        <v>80010</v>
      </c>
      <c r="E80" s="58">
        <v>0</v>
      </c>
      <c r="F80" s="53">
        <v>22</v>
      </c>
      <c r="G80" s="59" t="str">
        <f t="shared" si="4"/>
        <v>903</v>
      </c>
      <c r="H80" s="53" t="s">
        <v>74</v>
      </c>
      <c r="I80" s="53" t="s">
        <v>10</v>
      </c>
      <c r="J80" s="53" t="s">
        <v>11</v>
      </c>
      <c r="K80" s="53" t="s">
        <v>12</v>
      </c>
      <c r="L80" s="53" t="s">
        <v>116</v>
      </c>
      <c r="M80" s="54"/>
      <c r="N80" s="92"/>
      <c r="O80" s="94"/>
    </row>
    <row r="81" spans="2:15" x14ac:dyDescent="0.2">
      <c r="B81" s="52" t="s">
        <v>80</v>
      </c>
      <c r="C81" s="51">
        <v>8001</v>
      </c>
      <c r="D81" s="51">
        <v>80010</v>
      </c>
      <c r="E81" s="58">
        <v>0</v>
      </c>
      <c r="F81" s="53">
        <v>22</v>
      </c>
      <c r="G81" s="59" t="str">
        <f t="shared" si="4"/>
        <v>903</v>
      </c>
      <c r="H81" s="53" t="s">
        <v>74</v>
      </c>
      <c r="I81" s="53" t="s">
        <v>10</v>
      </c>
      <c r="J81" s="53" t="s">
        <v>11</v>
      </c>
      <c r="K81" s="53" t="s">
        <v>15</v>
      </c>
      <c r="L81" s="53" t="s">
        <v>597</v>
      </c>
      <c r="M81" s="54"/>
      <c r="N81" s="92"/>
      <c r="O81" s="94"/>
    </row>
    <row r="82" spans="2:15" ht="12.75" customHeight="1" x14ac:dyDescent="0.2">
      <c r="B82" s="52" t="s">
        <v>706</v>
      </c>
      <c r="C82" s="51">
        <v>8001</v>
      </c>
      <c r="D82" s="51">
        <v>80010</v>
      </c>
      <c r="E82" s="58">
        <v>0</v>
      </c>
      <c r="F82" s="53">
        <v>22</v>
      </c>
      <c r="G82" s="59" t="str">
        <f t="shared" si="4"/>
        <v>903</v>
      </c>
      <c r="H82" s="53" t="s">
        <v>74</v>
      </c>
      <c r="I82" s="53" t="s">
        <v>680</v>
      </c>
      <c r="J82" s="53" t="s">
        <v>24</v>
      </c>
      <c r="K82" s="53" t="s">
        <v>13</v>
      </c>
      <c r="L82" s="60" t="s">
        <v>67</v>
      </c>
      <c r="M82" s="54"/>
      <c r="N82" s="89"/>
      <c r="O82" s="94"/>
    </row>
    <row r="83" spans="2:15" ht="12.75" customHeight="1" x14ac:dyDescent="0.2">
      <c r="B83" s="52" t="s">
        <v>707</v>
      </c>
      <c r="C83" s="51">
        <v>8001</v>
      </c>
      <c r="D83" s="51">
        <v>80010</v>
      </c>
      <c r="E83" s="58">
        <v>0</v>
      </c>
      <c r="F83" s="53">
        <v>22</v>
      </c>
      <c r="G83" s="59" t="str">
        <f t="shared" si="4"/>
        <v>903</v>
      </c>
      <c r="H83" s="53" t="s">
        <v>74</v>
      </c>
      <c r="I83" s="53" t="s">
        <v>680</v>
      </c>
      <c r="J83" s="53" t="s">
        <v>24</v>
      </c>
      <c r="K83" s="53" t="s">
        <v>75</v>
      </c>
      <c r="L83" s="60" t="s">
        <v>67</v>
      </c>
      <c r="M83" s="54"/>
      <c r="N83" s="89"/>
      <c r="O83" s="94"/>
    </row>
    <row r="84" spans="2:15" x14ac:dyDescent="0.2">
      <c r="B84" s="52" t="s">
        <v>165</v>
      </c>
      <c r="C84" s="51">
        <v>8001</v>
      </c>
      <c r="D84" s="51">
        <v>80010</v>
      </c>
      <c r="E84" s="58">
        <v>0</v>
      </c>
      <c r="F84" s="53">
        <v>22</v>
      </c>
      <c r="G84" s="59" t="str">
        <f t="shared" si="4"/>
        <v>903</v>
      </c>
      <c r="H84" s="53" t="s">
        <v>74</v>
      </c>
      <c r="I84" s="53" t="s">
        <v>132</v>
      </c>
      <c r="J84" s="53" t="s">
        <v>24</v>
      </c>
      <c r="K84" s="53" t="s">
        <v>13</v>
      </c>
      <c r="L84" s="60" t="s">
        <v>67</v>
      </c>
      <c r="M84" s="54"/>
      <c r="N84" s="89"/>
      <c r="O84" s="149"/>
    </row>
    <row r="85" spans="2:15" x14ac:dyDescent="0.2">
      <c r="B85" s="52" t="s">
        <v>708</v>
      </c>
      <c r="C85" s="51">
        <v>8001</v>
      </c>
      <c r="D85" s="51">
        <v>80010</v>
      </c>
      <c r="E85" s="58">
        <v>0</v>
      </c>
      <c r="F85" s="53">
        <v>22</v>
      </c>
      <c r="G85" s="59" t="str">
        <f t="shared" si="4"/>
        <v>903</v>
      </c>
      <c r="H85" s="53" t="s">
        <v>74</v>
      </c>
      <c r="I85" s="53" t="s">
        <v>132</v>
      </c>
      <c r="J85" s="53" t="s">
        <v>24</v>
      </c>
      <c r="K85" s="53" t="s">
        <v>75</v>
      </c>
      <c r="L85" s="60" t="s">
        <v>67</v>
      </c>
      <c r="M85" s="54"/>
      <c r="N85" s="89"/>
      <c r="O85" s="149"/>
    </row>
    <row r="86" spans="2:15" x14ac:dyDescent="0.2">
      <c r="B86" s="52" t="s">
        <v>229</v>
      </c>
      <c r="C86" s="51">
        <v>8001</v>
      </c>
      <c r="D86" s="51">
        <v>80010</v>
      </c>
      <c r="E86" s="58">
        <v>0</v>
      </c>
      <c r="F86" s="53">
        <v>22</v>
      </c>
      <c r="G86" s="59" t="str">
        <f t="shared" si="4"/>
        <v>903</v>
      </c>
      <c r="H86" s="53" t="s">
        <v>74</v>
      </c>
      <c r="I86" s="53" t="s">
        <v>227</v>
      </c>
      <c r="J86" s="53" t="s">
        <v>24</v>
      </c>
      <c r="K86" s="53" t="s">
        <v>13</v>
      </c>
      <c r="L86" s="53" t="s">
        <v>67</v>
      </c>
      <c r="M86" s="54"/>
      <c r="N86" s="89"/>
      <c r="O86" s="149"/>
    </row>
    <row r="87" spans="2:15" x14ac:dyDescent="0.2">
      <c r="B87" s="52" t="s">
        <v>230</v>
      </c>
      <c r="C87" s="51">
        <v>8001</v>
      </c>
      <c r="D87" s="51">
        <v>80010</v>
      </c>
      <c r="E87" s="58">
        <v>0</v>
      </c>
      <c r="F87" s="53">
        <v>22</v>
      </c>
      <c r="G87" s="59" t="str">
        <f t="shared" si="4"/>
        <v>903</v>
      </c>
      <c r="H87" s="53" t="s">
        <v>74</v>
      </c>
      <c r="I87" s="53" t="s">
        <v>227</v>
      </c>
      <c r="J87" s="53" t="s">
        <v>24</v>
      </c>
      <c r="K87" s="53" t="s">
        <v>75</v>
      </c>
      <c r="L87" s="60" t="s">
        <v>67</v>
      </c>
      <c r="M87" s="54"/>
      <c r="N87" s="89"/>
      <c r="O87" s="94"/>
    </row>
    <row r="88" spans="2:15" ht="25.5" x14ac:dyDescent="0.2">
      <c r="B88" s="52" t="s">
        <v>166</v>
      </c>
      <c r="C88" s="51">
        <v>8001</v>
      </c>
      <c r="D88" s="51">
        <v>80010</v>
      </c>
      <c r="E88" s="58">
        <v>0</v>
      </c>
      <c r="F88" s="53">
        <v>22</v>
      </c>
      <c r="G88" s="59" t="str">
        <f t="shared" si="4"/>
        <v>903</v>
      </c>
      <c r="H88" s="53" t="s">
        <v>74</v>
      </c>
      <c r="I88" s="53" t="s">
        <v>164</v>
      </c>
      <c r="J88" s="53" t="s">
        <v>24</v>
      </c>
      <c r="K88" s="53" t="s">
        <v>13</v>
      </c>
      <c r="L88" s="60" t="s">
        <v>115</v>
      </c>
      <c r="M88" s="54"/>
      <c r="N88" s="89"/>
      <c r="O88" s="94"/>
    </row>
    <row r="89" spans="2:15" x14ac:dyDescent="0.2">
      <c r="B89" s="52" t="s">
        <v>167</v>
      </c>
      <c r="C89" s="51">
        <v>8001</v>
      </c>
      <c r="D89" s="51">
        <v>80010</v>
      </c>
      <c r="E89" s="58">
        <v>0</v>
      </c>
      <c r="F89" s="53">
        <v>22</v>
      </c>
      <c r="G89" s="59" t="str">
        <f t="shared" si="4"/>
        <v>903</v>
      </c>
      <c r="H89" s="53" t="s">
        <v>74</v>
      </c>
      <c r="I89" s="53" t="s">
        <v>149</v>
      </c>
      <c r="J89" s="53" t="s">
        <v>24</v>
      </c>
      <c r="K89" s="53" t="s">
        <v>13</v>
      </c>
      <c r="L89" s="60" t="s">
        <v>70</v>
      </c>
      <c r="M89" s="54"/>
      <c r="N89" s="89"/>
      <c r="O89" s="94"/>
    </row>
    <row r="90" spans="2:15" x14ac:dyDescent="0.2">
      <c r="B90" s="52" t="s">
        <v>140</v>
      </c>
      <c r="C90" s="51">
        <v>8001</v>
      </c>
      <c r="D90" s="51">
        <v>80010</v>
      </c>
      <c r="E90" s="58">
        <v>0</v>
      </c>
      <c r="F90" s="53">
        <v>22</v>
      </c>
      <c r="G90" s="59" t="str">
        <f t="shared" si="4"/>
        <v>903</v>
      </c>
      <c r="H90" s="53" t="s">
        <v>74</v>
      </c>
      <c r="I90" s="53" t="s">
        <v>54</v>
      </c>
      <c r="J90" s="53" t="s">
        <v>24</v>
      </c>
      <c r="K90" s="53" t="s">
        <v>13</v>
      </c>
      <c r="L90" s="60" t="s">
        <v>65</v>
      </c>
      <c r="M90" s="54"/>
      <c r="N90" s="89"/>
      <c r="O90" s="94"/>
    </row>
    <row r="91" spans="2:15" x14ac:dyDescent="0.2">
      <c r="B91" s="52" t="s">
        <v>140</v>
      </c>
      <c r="C91" s="51">
        <v>8001</v>
      </c>
      <c r="D91" s="51">
        <v>80010</v>
      </c>
      <c r="E91" s="58">
        <v>0</v>
      </c>
      <c r="F91" s="53">
        <v>22</v>
      </c>
      <c r="G91" s="59" t="str">
        <f t="shared" si="4"/>
        <v>903</v>
      </c>
      <c r="H91" s="53" t="s">
        <v>74</v>
      </c>
      <c r="I91" s="53" t="s">
        <v>54</v>
      </c>
      <c r="J91" s="53" t="s">
        <v>24</v>
      </c>
      <c r="K91" s="53" t="s">
        <v>13</v>
      </c>
      <c r="L91" s="60" t="s">
        <v>212</v>
      </c>
      <c r="M91" s="54"/>
      <c r="N91" s="89"/>
      <c r="O91" s="94"/>
    </row>
    <row r="92" spans="2:15" x14ac:dyDescent="0.2">
      <c r="B92" s="52" t="s">
        <v>170</v>
      </c>
      <c r="C92" s="51">
        <v>8001</v>
      </c>
      <c r="D92" s="51">
        <v>80010</v>
      </c>
      <c r="E92" s="58">
        <v>0</v>
      </c>
      <c r="F92" s="53">
        <v>22</v>
      </c>
      <c r="G92" s="59" t="str">
        <f t="shared" si="4"/>
        <v>903</v>
      </c>
      <c r="H92" s="53" t="s">
        <v>74</v>
      </c>
      <c r="I92" s="53" t="s">
        <v>89</v>
      </c>
      <c r="J92" s="53" t="s">
        <v>24</v>
      </c>
      <c r="K92" s="53" t="s">
        <v>13</v>
      </c>
      <c r="L92" s="53" t="s">
        <v>67</v>
      </c>
      <c r="M92" s="54"/>
      <c r="N92" s="89"/>
      <c r="O92" s="94"/>
    </row>
    <row r="93" spans="2:15" x14ac:dyDescent="0.2">
      <c r="B93" s="52" t="s">
        <v>170</v>
      </c>
      <c r="C93" s="51">
        <v>8001</v>
      </c>
      <c r="D93" s="51">
        <v>80010</v>
      </c>
      <c r="E93" s="58">
        <v>0</v>
      </c>
      <c r="F93" s="53">
        <v>22</v>
      </c>
      <c r="G93" s="59" t="str">
        <f t="shared" si="4"/>
        <v>903</v>
      </c>
      <c r="H93" s="53" t="s">
        <v>74</v>
      </c>
      <c r="I93" s="53" t="s">
        <v>89</v>
      </c>
      <c r="J93" s="53" t="s">
        <v>24</v>
      </c>
      <c r="K93" s="53" t="s">
        <v>13</v>
      </c>
      <c r="L93" s="53" t="s">
        <v>600</v>
      </c>
      <c r="M93" s="54"/>
      <c r="N93" s="89"/>
      <c r="O93" s="94"/>
    </row>
    <row r="94" spans="2:15" ht="12.75" customHeight="1" x14ac:dyDescent="0.2">
      <c r="B94" s="52" t="s">
        <v>171</v>
      </c>
      <c r="C94" s="51">
        <v>8001</v>
      </c>
      <c r="D94" s="51">
        <v>80010</v>
      </c>
      <c r="E94" s="58">
        <v>0</v>
      </c>
      <c r="F94" s="53">
        <v>22</v>
      </c>
      <c r="G94" s="59" t="str">
        <f t="shared" si="4"/>
        <v>903</v>
      </c>
      <c r="H94" s="53" t="s">
        <v>74</v>
      </c>
      <c r="I94" s="53" t="s">
        <v>684</v>
      </c>
      <c r="J94" s="53" t="s">
        <v>24</v>
      </c>
      <c r="K94" s="53" t="s">
        <v>13</v>
      </c>
      <c r="L94" s="53" t="s">
        <v>115</v>
      </c>
      <c r="M94" s="54"/>
      <c r="N94" s="89"/>
      <c r="O94" s="94"/>
    </row>
    <row r="95" spans="2:15" ht="12.75" customHeight="1" x14ac:dyDescent="0.2">
      <c r="B95" s="52" t="s">
        <v>710</v>
      </c>
      <c r="C95" s="51">
        <v>8001</v>
      </c>
      <c r="D95" s="51">
        <v>80010</v>
      </c>
      <c r="E95" s="58">
        <v>0</v>
      </c>
      <c r="F95" s="53">
        <v>22</v>
      </c>
      <c r="G95" s="59" t="str">
        <f t="shared" si="4"/>
        <v>903</v>
      </c>
      <c r="H95" s="53" t="s">
        <v>74</v>
      </c>
      <c r="I95" s="53" t="s">
        <v>10</v>
      </c>
      <c r="J95" s="53" t="s">
        <v>24</v>
      </c>
      <c r="K95" s="53" t="s">
        <v>12</v>
      </c>
      <c r="L95" s="53" t="s">
        <v>116</v>
      </c>
      <c r="M95" s="54"/>
      <c r="N95" s="89"/>
      <c r="O95" s="94"/>
    </row>
    <row r="96" spans="2:15" ht="12.75" customHeight="1" x14ac:dyDescent="0.2">
      <c r="B96" s="52" t="s">
        <v>81</v>
      </c>
      <c r="C96" s="51">
        <v>8001</v>
      </c>
      <c r="D96" s="51">
        <v>80010</v>
      </c>
      <c r="E96" s="58">
        <v>0</v>
      </c>
      <c r="F96" s="53">
        <v>22</v>
      </c>
      <c r="G96" s="59" t="str">
        <f t="shared" si="4"/>
        <v>903</v>
      </c>
      <c r="H96" s="53" t="s">
        <v>74</v>
      </c>
      <c r="I96" s="53" t="s">
        <v>10</v>
      </c>
      <c r="J96" s="53" t="s">
        <v>11</v>
      </c>
      <c r="K96" s="53" t="s">
        <v>15</v>
      </c>
      <c r="L96" s="53" t="s">
        <v>597</v>
      </c>
      <c r="M96" s="54"/>
      <c r="N96" s="89"/>
      <c r="O96" s="94"/>
    </row>
    <row r="97" spans="2:15" x14ac:dyDescent="0.2">
      <c r="B97" s="57" t="s">
        <v>679</v>
      </c>
      <c r="C97" s="51">
        <v>8001</v>
      </c>
      <c r="D97" s="51">
        <v>80010</v>
      </c>
      <c r="E97" s="58">
        <v>0</v>
      </c>
      <c r="F97" s="53">
        <v>22</v>
      </c>
      <c r="G97" s="59" t="str">
        <f t="shared" si="4"/>
        <v>903</v>
      </c>
      <c r="H97" s="53" t="s">
        <v>74</v>
      </c>
      <c r="I97" s="60" t="s">
        <v>680</v>
      </c>
      <c r="J97" s="60" t="s">
        <v>14</v>
      </c>
      <c r="K97" s="60" t="s">
        <v>16</v>
      </c>
      <c r="L97" s="60" t="s">
        <v>67</v>
      </c>
      <c r="M97" s="54"/>
      <c r="N97" s="89"/>
      <c r="O97" s="94"/>
    </row>
    <row r="98" spans="2:15" x14ac:dyDescent="0.2">
      <c r="B98" s="57" t="s">
        <v>679</v>
      </c>
      <c r="C98" s="51">
        <v>8001</v>
      </c>
      <c r="D98" s="51">
        <v>80010</v>
      </c>
      <c r="E98" s="58">
        <v>0</v>
      </c>
      <c r="F98" s="53">
        <v>22</v>
      </c>
      <c r="G98" s="59" t="str">
        <f t="shared" si="4"/>
        <v>903</v>
      </c>
      <c r="H98" s="53" t="s">
        <v>74</v>
      </c>
      <c r="I98" s="60" t="s">
        <v>680</v>
      </c>
      <c r="J98" s="60" t="s">
        <v>14</v>
      </c>
      <c r="K98" s="60" t="s">
        <v>16</v>
      </c>
      <c r="L98" s="60" t="s">
        <v>543</v>
      </c>
      <c r="M98" s="54"/>
      <c r="N98" s="89"/>
      <c r="O98" s="94"/>
    </row>
    <row r="99" spans="2:15" x14ac:dyDescent="0.2">
      <c r="B99" s="57" t="s">
        <v>678</v>
      </c>
      <c r="C99" s="51">
        <v>8001</v>
      </c>
      <c r="D99" s="51">
        <v>80010</v>
      </c>
      <c r="E99" s="58">
        <v>0</v>
      </c>
      <c r="F99" s="53">
        <v>22</v>
      </c>
      <c r="G99" s="59" t="str">
        <f t="shared" si="4"/>
        <v>903</v>
      </c>
      <c r="H99" s="53" t="s">
        <v>74</v>
      </c>
      <c r="I99" s="60" t="s">
        <v>132</v>
      </c>
      <c r="J99" s="60" t="s">
        <v>14</v>
      </c>
      <c r="K99" s="60" t="s">
        <v>16</v>
      </c>
      <c r="L99" s="60" t="s">
        <v>67</v>
      </c>
      <c r="M99" s="54"/>
      <c r="N99" s="89"/>
      <c r="O99" s="94"/>
    </row>
    <row r="100" spans="2:15" x14ac:dyDescent="0.2">
      <c r="B100" s="57" t="s">
        <v>686</v>
      </c>
      <c r="C100" s="51">
        <v>8001</v>
      </c>
      <c r="D100" s="51">
        <v>80010</v>
      </c>
      <c r="E100" s="58">
        <v>0</v>
      </c>
      <c r="F100" s="53">
        <v>22</v>
      </c>
      <c r="G100" s="59" t="str">
        <f t="shared" si="4"/>
        <v>903</v>
      </c>
      <c r="H100" s="53" t="s">
        <v>74</v>
      </c>
      <c r="I100" s="60" t="s">
        <v>132</v>
      </c>
      <c r="J100" s="60" t="s">
        <v>14</v>
      </c>
      <c r="K100" s="60" t="s">
        <v>16</v>
      </c>
      <c r="L100" s="60" t="s">
        <v>555</v>
      </c>
      <c r="M100" s="54"/>
      <c r="N100" s="89"/>
      <c r="O100" s="94"/>
    </row>
    <row r="101" spans="2:15" x14ac:dyDescent="0.2">
      <c r="B101" s="57" t="s">
        <v>678</v>
      </c>
      <c r="C101" s="51">
        <v>8001</v>
      </c>
      <c r="D101" s="51">
        <v>80010</v>
      </c>
      <c r="E101" s="58">
        <v>0</v>
      </c>
      <c r="F101" s="53">
        <v>22</v>
      </c>
      <c r="G101" s="59" t="str">
        <f t="shared" si="4"/>
        <v>903</v>
      </c>
      <c r="H101" s="53" t="s">
        <v>74</v>
      </c>
      <c r="I101" s="60" t="s">
        <v>227</v>
      </c>
      <c r="J101" s="60" t="s">
        <v>14</v>
      </c>
      <c r="K101" s="60" t="s">
        <v>16</v>
      </c>
      <c r="L101" s="60" t="s">
        <v>67</v>
      </c>
      <c r="M101" s="54"/>
      <c r="N101" s="89"/>
      <c r="O101" s="94"/>
    </row>
    <row r="102" spans="2:15" x14ac:dyDescent="0.2">
      <c r="B102" s="57" t="s">
        <v>691</v>
      </c>
      <c r="C102" s="51">
        <v>8001</v>
      </c>
      <c r="D102" s="51">
        <v>80010</v>
      </c>
      <c r="E102" s="58">
        <v>0</v>
      </c>
      <c r="F102" s="53">
        <v>22</v>
      </c>
      <c r="G102" s="59" t="str">
        <f t="shared" si="4"/>
        <v>903</v>
      </c>
      <c r="H102" s="53" t="s">
        <v>74</v>
      </c>
      <c r="I102" s="60" t="s">
        <v>227</v>
      </c>
      <c r="J102" s="60" t="s">
        <v>14</v>
      </c>
      <c r="K102" s="60" t="s">
        <v>16</v>
      </c>
      <c r="L102" s="60" t="s">
        <v>115</v>
      </c>
      <c r="M102" s="54"/>
      <c r="N102" s="89"/>
      <c r="O102" s="94"/>
    </row>
    <row r="103" spans="2:15" x14ac:dyDescent="0.2">
      <c r="B103" s="57" t="s">
        <v>679</v>
      </c>
      <c r="C103" s="51">
        <v>8001</v>
      </c>
      <c r="D103" s="51">
        <v>80010</v>
      </c>
      <c r="E103" s="58">
        <v>0</v>
      </c>
      <c r="F103" s="53">
        <v>22</v>
      </c>
      <c r="G103" s="59" t="str">
        <f t="shared" si="4"/>
        <v>903</v>
      </c>
      <c r="H103" s="53" t="s">
        <v>74</v>
      </c>
      <c r="I103" s="60" t="s">
        <v>227</v>
      </c>
      <c r="J103" s="60" t="s">
        <v>14</v>
      </c>
      <c r="K103" s="60" t="s">
        <v>16</v>
      </c>
      <c r="L103" s="60" t="s">
        <v>543</v>
      </c>
      <c r="M103" s="54"/>
      <c r="N103" s="113"/>
      <c r="O103" s="109"/>
    </row>
    <row r="104" spans="2:15" x14ac:dyDescent="0.2">
      <c r="B104" s="57" t="s">
        <v>677</v>
      </c>
      <c r="C104" s="51">
        <v>8001</v>
      </c>
      <c r="D104" s="51">
        <v>80010</v>
      </c>
      <c r="E104" s="58">
        <v>0</v>
      </c>
      <c r="F104" s="53">
        <v>22</v>
      </c>
      <c r="G104" s="59" t="str">
        <f t="shared" si="4"/>
        <v>903</v>
      </c>
      <c r="H104" s="53" t="s">
        <v>74</v>
      </c>
      <c r="I104" s="53" t="s">
        <v>54</v>
      </c>
      <c r="J104" s="53" t="s">
        <v>14</v>
      </c>
      <c r="K104" s="53" t="s">
        <v>16</v>
      </c>
      <c r="L104" s="60" t="s">
        <v>65</v>
      </c>
      <c r="M104" s="54"/>
      <c r="N104" s="89"/>
      <c r="O104" s="109"/>
    </row>
    <row r="105" spans="2:15" x14ac:dyDescent="0.2">
      <c r="B105" s="52" t="s">
        <v>84</v>
      </c>
      <c r="C105" s="51">
        <v>8001</v>
      </c>
      <c r="D105" s="51">
        <v>80010</v>
      </c>
      <c r="E105" s="58">
        <v>0</v>
      </c>
      <c r="F105" s="53">
        <v>22</v>
      </c>
      <c r="G105" s="59" t="str">
        <f t="shared" si="4"/>
        <v>903</v>
      </c>
      <c r="H105" s="53" t="s">
        <v>74</v>
      </c>
      <c r="I105" s="53" t="s">
        <v>89</v>
      </c>
      <c r="J105" s="53" t="s">
        <v>14</v>
      </c>
      <c r="K105" s="53" t="s">
        <v>16</v>
      </c>
      <c r="L105" s="60" t="s">
        <v>67</v>
      </c>
      <c r="M105" s="54"/>
      <c r="N105" s="89"/>
      <c r="O105" s="109"/>
    </row>
    <row r="106" spans="2:15" x14ac:dyDescent="0.2">
      <c r="B106" s="52" t="s">
        <v>84</v>
      </c>
      <c r="C106" s="51">
        <v>8001</v>
      </c>
      <c r="D106" s="51">
        <v>80010</v>
      </c>
      <c r="E106" s="58">
        <v>0</v>
      </c>
      <c r="F106" s="53">
        <v>22</v>
      </c>
      <c r="G106" s="59" t="str">
        <f t="shared" si="4"/>
        <v>903</v>
      </c>
      <c r="H106" s="53" t="s">
        <v>74</v>
      </c>
      <c r="I106" s="53" t="s">
        <v>89</v>
      </c>
      <c r="J106" s="53" t="s">
        <v>14</v>
      </c>
      <c r="K106" s="53" t="s">
        <v>16</v>
      </c>
      <c r="L106" s="60" t="s">
        <v>115</v>
      </c>
      <c r="M106" s="54"/>
      <c r="N106" s="89"/>
      <c r="O106" s="109"/>
    </row>
    <row r="107" spans="2:15" x14ac:dyDescent="0.2">
      <c r="B107" s="52" t="s">
        <v>84</v>
      </c>
      <c r="C107" s="51">
        <v>8001</v>
      </c>
      <c r="D107" s="51">
        <v>80010</v>
      </c>
      <c r="E107" s="58">
        <v>0</v>
      </c>
      <c r="F107" s="53">
        <v>22</v>
      </c>
      <c r="G107" s="59" t="str">
        <f t="shared" si="4"/>
        <v>903</v>
      </c>
      <c r="H107" s="53" t="s">
        <v>74</v>
      </c>
      <c r="I107" s="53" t="s">
        <v>89</v>
      </c>
      <c r="J107" s="53" t="s">
        <v>14</v>
      </c>
      <c r="K107" s="53" t="s">
        <v>16</v>
      </c>
      <c r="L107" s="60" t="s">
        <v>597</v>
      </c>
      <c r="M107" s="54"/>
      <c r="N107" s="89"/>
      <c r="O107" s="109"/>
    </row>
    <row r="108" spans="2:15" ht="15" customHeight="1" x14ac:dyDescent="0.2">
      <c r="B108" s="52" t="s">
        <v>84</v>
      </c>
      <c r="C108" s="51">
        <v>8001</v>
      </c>
      <c r="D108" s="51">
        <v>80010</v>
      </c>
      <c r="E108" s="58">
        <v>0</v>
      </c>
      <c r="F108" s="53">
        <v>22</v>
      </c>
      <c r="G108" s="59" t="str">
        <f t="shared" si="4"/>
        <v>903</v>
      </c>
      <c r="H108" s="53" t="s">
        <v>74</v>
      </c>
      <c r="I108" s="53" t="s">
        <v>89</v>
      </c>
      <c r="J108" s="53" t="s">
        <v>14</v>
      </c>
      <c r="K108" s="53" t="s">
        <v>16</v>
      </c>
      <c r="L108" s="60" t="s">
        <v>600</v>
      </c>
      <c r="M108" s="54"/>
      <c r="N108" s="89"/>
      <c r="O108" s="152"/>
    </row>
    <row r="109" spans="2:15" ht="17.25" customHeight="1" x14ac:dyDescent="0.2">
      <c r="B109" s="52" t="s">
        <v>84</v>
      </c>
      <c r="C109" s="51">
        <v>8001</v>
      </c>
      <c r="D109" s="51">
        <v>80010</v>
      </c>
      <c r="E109" s="58">
        <v>0</v>
      </c>
      <c r="F109" s="53">
        <v>22</v>
      </c>
      <c r="G109" s="59" t="str">
        <f t="shared" si="4"/>
        <v>903</v>
      </c>
      <c r="H109" s="53" t="s">
        <v>74</v>
      </c>
      <c r="I109" s="53" t="s">
        <v>89</v>
      </c>
      <c r="J109" s="53" t="s">
        <v>14</v>
      </c>
      <c r="K109" s="53" t="s">
        <v>16</v>
      </c>
      <c r="L109" s="60" t="s">
        <v>543</v>
      </c>
      <c r="M109" s="54"/>
      <c r="N109" s="89"/>
      <c r="O109" s="152"/>
    </row>
    <row r="110" spans="2:15" ht="17.25" customHeight="1" x14ac:dyDescent="0.2">
      <c r="B110" s="57" t="s">
        <v>85</v>
      </c>
      <c r="C110" s="51">
        <v>8001</v>
      </c>
      <c r="D110" s="51">
        <v>80010</v>
      </c>
      <c r="E110" s="58">
        <v>0</v>
      </c>
      <c r="F110" s="53">
        <v>22</v>
      </c>
      <c r="G110" s="59" t="str">
        <f t="shared" si="4"/>
        <v>903</v>
      </c>
      <c r="H110" s="53" t="s">
        <v>74</v>
      </c>
      <c r="I110" s="60" t="s">
        <v>684</v>
      </c>
      <c r="J110" s="53" t="s">
        <v>14</v>
      </c>
      <c r="K110" s="53" t="s">
        <v>16</v>
      </c>
      <c r="L110" s="60" t="s">
        <v>115</v>
      </c>
      <c r="M110" s="54"/>
      <c r="N110" s="89"/>
      <c r="O110" s="152"/>
    </row>
    <row r="111" spans="2:15" ht="33.75" customHeight="1" x14ac:dyDescent="0.2">
      <c r="B111" s="57" t="s">
        <v>85</v>
      </c>
      <c r="C111" s="51">
        <v>8001</v>
      </c>
      <c r="D111" s="51">
        <v>80010</v>
      </c>
      <c r="E111" s="58">
        <v>0</v>
      </c>
      <c r="F111" s="53">
        <v>22</v>
      </c>
      <c r="G111" s="59" t="str">
        <f t="shared" si="4"/>
        <v>903</v>
      </c>
      <c r="H111" s="53" t="s">
        <v>74</v>
      </c>
      <c r="I111" s="53" t="s">
        <v>35</v>
      </c>
      <c r="J111" s="53" t="s">
        <v>14</v>
      </c>
      <c r="K111" s="53" t="s">
        <v>16</v>
      </c>
      <c r="L111" s="60" t="s">
        <v>116</v>
      </c>
      <c r="M111" s="54"/>
      <c r="N111" s="89"/>
      <c r="O111" s="152"/>
    </row>
    <row r="112" spans="2:15" x14ac:dyDescent="0.2">
      <c r="B112" s="57" t="s">
        <v>526</v>
      </c>
      <c r="C112" s="51">
        <v>8001</v>
      </c>
      <c r="D112" s="51">
        <v>80010</v>
      </c>
      <c r="E112" s="58">
        <v>0</v>
      </c>
      <c r="F112" s="53">
        <v>22</v>
      </c>
      <c r="G112" s="59" t="str">
        <f t="shared" si="4"/>
        <v>903</v>
      </c>
      <c r="H112" s="53" t="s">
        <v>74</v>
      </c>
      <c r="I112" s="53" t="s">
        <v>35</v>
      </c>
      <c r="J112" s="53" t="s">
        <v>14</v>
      </c>
      <c r="K112" s="53" t="s">
        <v>16</v>
      </c>
      <c r="L112" s="60" t="s">
        <v>524</v>
      </c>
      <c r="M112" s="54"/>
      <c r="N112" s="89"/>
      <c r="O112" s="152"/>
    </row>
    <row r="113" spans="2:15" x14ac:dyDescent="0.2">
      <c r="B113" s="52" t="s">
        <v>87</v>
      </c>
      <c r="C113" s="51">
        <v>8001</v>
      </c>
      <c r="D113" s="51">
        <v>80010</v>
      </c>
      <c r="E113" s="58">
        <v>0</v>
      </c>
      <c r="F113" s="53">
        <v>22</v>
      </c>
      <c r="G113" s="59" t="str">
        <f t="shared" si="4"/>
        <v>903</v>
      </c>
      <c r="H113" s="53" t="s">
        <v>74</v>
      </c>
      <c r="I113" s="53" t="s">
        <v>73</v>
      </c>
      <c r="J113" s="53" t="s">
        <v>14</v>
      </c>
      <c r="K113" s="53" t="s">
        <v>16</v>
      </c>
      <c r="L113" s="60" t="s">
        <v>116</v>
      </c>
      <c r="M113" s="54"/>
      <c r="N113" s="89"/>
      <c r="O113" s="152"/>
    </row>
    <row r="114" spans="2:15" x14ac:dyDescent="0.2">
      <c r="B114" s="52" t="s">
        <v>88</v>
      </c>
      <c r="C114" s="51">
        <v>8001</v>
      </c>
      <c r="D114" s="51">
        <v>80010</v>
      </c>
      <c r="E114" s="58">
        <v>0</v>
      </c>
      <c r="F114" s="53">
        <v>22</v>
      </c>
      <c r="G114" s="59" t="str">
        <f t="shared" si="4"/>
        <v>903</v>
      </c>
      <c r="H114" s="53" t="s">
        <v>74</v>
      </c>
      <c r="I114" s="53" t="s">
        <v>10</v>
      </c>
      <c r="J114" s="53" t="s">
        <v>14</v>
      </c>
      <c r="K114" s="53" t="s">
        <v>16</v>
      </c>
      <c r="L114" s="60" t="s">
        <v>116</v>
      </c>
      <c r="M114" s="54"/>
      <c r="N114" s="89"/>
      <c r="O114" s="152"/>
    </row>
    <row r="115" spans="2:15" x14ac:dyDescent="0.2">
      <c r="B115" s="52" t="s">
        <v>88</v>
      </c>
      <c r="C115" s="51">
        <v>8001</v>
      </c>
      <c r="D115" s="51">
        <v>80010</v>
      </c>
      <c r="E115" s="58">
        <v>0</v>
      </c>
      <c r="F115" s="53">
        <v>22</v>
      </c>
      <c r="G115" s="59" t="str">
        <f t="shared" si="4"/>
        <v>903</v>
      </c>
      <c r="H115" s="53" t="s">
        <v>74</v>
      </c>
      <c r="I115" s="53" t="s">
        <v>10</v>
      </c>
      <c r="J115" s="53" t="s">
        <v>14</v>
      </c>
      <c r="K115" s="53" t="s">
        <v>16</v>
      </c>
      <c r="L115" s="60" t="s">
        <v>597</v>
      </c>
      <c r="M115" s="54"/>
      <c r="N115" s="89"/>
      <c r="O115" s="151"/>
    </row>
    <row r="116" spans="2:15" x14ac:dyDescent="0.2">
      <c r="B116" s="52" t="s">
        <v>88</v>
      </c>
      <c r="C116" s="51">
        <v>8001</v>
      </c>
      <c r="D116" s="51">
        <v>80010</v>
      </c>
      <c r="E116" s="58">
        <v>0</v>
      </c>
      <c r="F116" s="53">
        <v>22</v>
      </c>
      <c r="G116" s="59" t="str">
        <f t="shared" si="4"/>
        <v>903</v>
      </c>
      <c r="H116" s="53" t="s">
        <v>74</v>
      </c>
      <c r="I116" s="53" t="s">
        <v>10</v>
      </c>
      <c r="J116" s="53" t="s">
        <v>14</v>
      </c>
      <c r="K116" s="53" t="s">
        <v>16</v>
      </c>
      <c r="L116" s="60" t="s">
        <v>600</v>
      </c>
      <c r="M116" s="54"/>
      <c r="N116" s="89"/>
      <c r="O116" s="151"/>
    </row>
    <row r="117" spans="2:15" x14ac:dyDescent="0.2">
      <c r="B117" s="52" t="s">
        <v>90</v>
      </c>
      <c r="C117" s="51">
        <v>8001</v>
      </c>
      <c r="D117" s="51">
        <v>80010</v>
      </c>
      <c r="E117" s="58">
        <v>0</v>
      </c>
      <c r="F117" s="53">
        <v>22</v>
      </c>
      <c r="G117" s="59" t="str">
        <f t="shared" si="4"/>
        <v>903</v>
      </c>
      <c r="H117" s="53" t="s">
        <v>74</v>
      </c>
      <c r="I117" s="53" t="s">
        <v>26</v>
      </c>
      <c r="J117" s="53" t="s">
        <v>14</v>
      </c>
      <c r="K117" s="53" t="s">
        <v>16</v>
      </c>
      <c r="L117" s="60" t="s">
        <v>116</v>
      </c>
      <c r="M117" s="54"/>
      <c r="N117" s="89"/>
      <c r="O117" s="94"/>
    </row>
    <row r="118" spans="2:15" ht="25.5" x14ac:dyDescent="0.2">
      <c r="B118" s="52" t="s">
        <v>91</v>
      </c>
      <c r="C118" s="51">
        <v>8001</v>
      </c>
      <c r="D118" s="51">
        <v>80010</v>
      </c>
      <c r="E118" s="58">
        <v>0</v>
      </c>
      <c r="F118" s="53">
        <v>22</v>
      </c>
      <c r="G118" s="59" t="str">
        <f t="shared" si="4"/>
        <v>903</v>
      </c>
      <c r="H118" s="53" t="s">
        <v>74</v>
      </c>
      <c r="I118" s="53" t="s">
        <v>36</v>
      </c>
      <c r="J118" s="53" t="s">
        <v>14</v>
      </c>
      <c r="K118" s="53" t="s">
        <v>16</v>
      </c>
      <c r="L118" s="60" t="s">
        <v>116</v>
      </c>
      <c r="M118" s="54"/>
      <c r="N118" s="89"/>
      <c r="O118" s="94"/>
    </row>
    <row r="119" spans="2:15" x14ac:dyDescent="0.2">
      <c r="B119" s="57" t="s">
        <v>692</v>
      </c>
      <c r="C119" s="51">
        <v>8001</v>
      </c>
      <c r="D119" s="51">
        <v>80010</v>
      </c>
      <c r="E119" s="58">
        <v>0</v>
      </c>
      <c r="F119" s="53">
        <v>22</v>
      </c>
      <c r="G119" s="59" t="str">
        <f t="shared" si="4"/>
        <v>903</v>
      </c>
      <c r="H119" s="53" t="s">
        <v>74</v>
      </c>
      <c r="I119" s="60" t="s">
        <v>92</v>
      </c>
      <c r="J119" s="53" t="s">
        <v>14</v>
      </c>
      <c r="K119" s="53" t="s">
        <v>16</v>
      </c>
      <c r="L119" s="60" t="s">
        <v>116</v>
      </c>
      <c r="M119" s="54"/>
      <c r="N119" s="93"/>
      <c r="O119" s="93"/>
    </row>
    <row r="120" spans="2:15" x14ac:dyDescent="0.2">
      <c r="B120" s="52" t="s">
        <v>258</v>
      </c>
      <c r="C120" s="51">
        <v>8001</v>
      </c>
      <c r="D120" s="51">
        <v>80010</v>
      </c>
      <c r="E120" s="58">
        <v>0</v>
      </c>
      <c r="F120" s="53">
        <v>22</v>
      </c>
      <c r="G120" s="59" t="str">
        <f t="shared" ref="G120:G183" si="5">+$G$3</f>
        <v>903</v>
      </c>
      <c r="H120" s="53" t="s">
        <v>74</v>
      </c>
      <c r="I120" s="53" t="s">
        <v>36</v>
      </c>
      <c r="J120" s="53" t="s">
        <v>259</v>
      </c>
      <c r="K120" s="53" t="s">
        <v>16</v>
      </c>
      <c r="L120" s="60" t="s">
        <v>116</v>
      </c>
      <c r="M120" s="54"/>
      <c r="N120" s="89"/>
      <c r="O120" s="94"/>
    </row>
    <row r="121" spans="2:15" x14ac:dyDescent="0.2">
      <c r="B121" s="52" t="s">
        <v>200</v>
      </c>
      <c r="C121" s="51">
        <v>8001</v>
      </c>
      <c r="D121" s="51">
        <v>80010</v>
      </c>
      <c r="E121" s="58">
        <v>0</v>
      </c>
      <c r="F121" s="53">
        <v>22</v>
      </c>
      <c r="G121" s="59" t="str">
        <f t="shared" si="5"/>
        <v>903</v>
      </c>
      <c r="H121" s="53" t="s">
        <v>74</v>
      </c>
      <c r="I121" s="53" t="s">
        <v>36</v>
      </c>
      <c r="J121" s="53" t="s">
        <v>95</v>
      </c>
      <c r="K121" s="53" t="s">
        <v>16</v>
      </c>
      <c r="L121" s="60" t="s">
        <v>116</v>
      </c>
      <c r="M121" s="54"/>
      <c r="N121" s="89"/>
      <c r="O121" s="94"/>
    </row>
    <row r="122" spans="2:15" x14ac:dyDescent="0.2">
      <c r="B122" s="52" t="s">
        <v>237</v>
      </c>
      <c r="C122" s="51">
        <v>8001</v>
      </c>
      <c r="D122" s="51">
        <v>80010</v>
      </c>
      <c r="E122" s="58">
        <v>0</v>
      </c>
      <c r="F122" s="53">
        <v>22</v>
      </c>
      <c r="G122" s="59" t="str">
        <f t="shared" si="5"/>
        <v>903</v>
      </c>
      <c r="H122" s="53" t="s">
        <v>74</v>
      </c>
      <c r="I122" s="53" t="s">
        <v>227</v>
      </c>
      <c r="J122" s="53" t="s">
        <v>96</v>
      </c>
      <c r="K122" s="53" t="s">
        <v>16</v>
      </c>
      <c r="L122" s="60" t="s">
        <v>116</v>
      </c>
      <c r="M122" s="54"/>
      <c r="N122" s="89"/>
      <c r="O122" s="94"/>
    </row>
    <row r="123" spans="2:15" x14ac:dyDescent="0.2">
      <c r="B123" s="52" t="s">
        <v>237</v>
      </c>
      <c r="C123" s="51">
        <v>8001</v>
      </c>
      <c r="D123" s="51">
        <v>80010</v>
      </c>
      <c r="E123" s="58">
        <v>0</v>
      </c>
      <c r="F123" s="53">
        <v>22</v>
      </c>
      <c r="G123" s="59" t="str">
        <f t="shared" si="5"/>
        <v>903</v>
      </c>
      <c r="H123" s="53" t="s">
        <v>74</v>
      </c>
      <c r="I123" s="53" t="s">
        <v>227</v>
      </c>
      <c r="J123" s="53" t="s">
        <v>96</v>
      </c>
      <c r="K123" s="53" t="s">
        <v>16</v>
      </c>
      <c r="L123" s="60" t="s">
        <v>543</v>
      </c>
      <c r="M123" s="54"/>
      <c r="N123" s="89"/>
      <c r="O123" s="94"/>
    </row>
    <row r="124" spans="2:15" x14ac:dyDescent="0.2">
      <c r="B124" s="57" t="s">
        <v>690</v>
      </c>
      <c r="C124" s="51">
        <v>8001</v>
      </c>
      <c r="D124" s="51">
        <v>80010</v>
      </c>
      <c r="E124" s="58">
        <v>0</v>
      </c>
      <c r="F124" s="53">
        <v>22</v>
      </c>
      <c r="G124" s="59" t="str">
        <f t="shared" si="5"/>
        <v>903</v>
      </c>
      <c r="H124" s="53" t="s">
        <v>74</v>
      </c>
      <c r="I124" s="60" t="s">
        <v>54</v>
      </c>
      <c r="J124" s="53" t="s">
        <v>96</v>
      </c>
      <c r="K124" s="53" t="s">
        <v>16</v>
      </c>
      <c r="L124" s="60" t="s">
        <v>65</v>
      </c>
      <c r="M124" s="54"/>
      <c r="N124" s="89"/>
      <c r="O124" s="94"/>
    </row>
    <row r="125" spans="2:15" x14ac:dyDescent="0.2">
      <c r="B125" s="57" t="s">
        <v>693</v>
      </c>
      <c r="C125" s="51">
        <v>8001</v>
      </c>
      <c r="D125" s="51">
        <v>80010</v>
      </c>
      <c r="E125" s="58">
        <v>0</v>
      </c>
      <c r="F125" s="53">
        <v>22</v>
      </c>
      <c r="G125" s="59" t="str">
        <f t="shared" si="5"/>
        <v>903</v>
      </c>
      <c r="H125" s="53" t="s">
        <v>74</v>
      </c>
      <c r="I125" s="60" t="s">
        <v>89</v>
      </c>
      <c r="J125" s="53" t="s">
        <v>96</v>
      </c>
      <c r="K125" s="53" t="s">
        <v>16</v>
      </c>
      <c r="L125" s="60" t="s">
        <v>116</v>
      </c>
      <c r="M125" s="54"/>
      <c r="N125" s="89"/>
      <c r="O125" s="94"/>
    </row>
    <row r="126" spans="2:15" x14ac:dyDescent="0.2">
      <c r="B126" s="52" t="s">
        <v>199</v>
      </c>
      <c r="C126" s="51">
        <v>8001</v>
      </c>
      <c r="D126" s="51">
        <v>80010</v>
      </c>
      <c r="E126" s="58">
        <v>0</v>
      </c>
      <c r="F126" s="53">
        <v>22</v>
      </c>
      <c r="G126" s="59" t="str">
        <f t="shared" si="5"/>
        <v>903</v>
      </c>
      <c r="H126" s="53" t="s">
        <v>74</v>
      </c>
      <c r="I126" s="53" t="s">
        <v>10</v>
      </c>
      <c r="J126" s="53" t="s">
        <v>96</v>
      </c>
      <c r="K126" s="53" t="s">
        <v>16</v>
      </c>
      <c r="L126" s="60" t="s">
        <v>116</v>
      </c>
      <c r="M126" s="54"/>
      <c r="N126" s="89"/>
      <c r="O126" s="94"/>
    </row>
    <row r="127" spans="2:15" ht="25.5" x14ac:dyDescent="0.2">
      <c r="B127" s="52" t="s">
        <v>194</v>
      </c>
      <c r="C127" s="51">
        <v>8001</v>
      </c>
      <c r="D127" s="51">
        <v>80010</v>
      </c>
      <c r="E127" s="58">
        <v>0</v>
      </c>
      <c r="F127" s="53">
        <v>22</v>
      </c>
      <c r="G127" s="59" t="str">
        <f t="shared" si="5"/>
        <v>903</v>
      </c>
      <c r="H127" s="53" t="s">
        <v>74</v>
      </c>
      <c r="I127" s="53" t="s">
        <v>36</v>
      </c>
      <c r="J127" s="53" t="s">
        <v>96</v>
      </c>
      <c r="K127" s="53" t="s">
        <v>16</v>
      </c>
      <c r="L127" s="60" t="s">
        <v>116</v>
      </c>
      <c r="M127" s="54"/>
      <c r="N127" s="89"/>
      <c r="O127" s="94"/>
    </row>
    <row r="128" spans="2:15" ht="25.5" x14ac:dyDescent="0.2">
      <c r="B128" s="52" t="s">
        <v>196</v>
      </c>
      <c r="C128" s="51">
        <v>8001</v>
      </c>
      <c r="D128" s="51">
        <v>80010</v>
      </c>
      <c r="E128" s="58">
        <v>0</v>
      </c>
      <c r="F128" s="53">
        <v>22</v>
      </c>
      <c r="G128" s="59" t="str">
        <f t="shared" si="5"/>
        <v>903</v>
      </c>
      <c r="H128" s="53" t="s">
        <v>74</v>
      </c>
      <c r="I128" s="53" t="s">
        <v>92</v>
      </c>
      <c r="J128" s="53" t="s">
        <v>96</v>
      </c>
      <c r="K128" s="53" t="s">
        <v>16</v>
      </c>
      <c r="L128" s="60" t="s">
        <v>116</v>
      </c>
      <c r="M128" s="54"/>
      <c r="N128" s="89"/>
      <c r="O128" s="94"/>
    </row>
    <row r="129" spans="2:15" x14ac:dyDescent="0.2">
      <c r="B129" s="52" t="s">
        <v>193</v>
      </c>
      <c r="C129" s="51">
        <v>8001</v>
      </c>
      <c r="D129" s="51">
        <v>80010</v>
      </c>
      <c r="E129" s="58">
        <v>0</v>
      </c>
      <c r="F129" s="53">
        <v>22</v>
      </c>
      <c r="G129" s="59" t="str">
        <f t="shared" si="5"/>
        <v>903</v>
      </c>
      <c r="H129" s="53" t="s">
        <v>74</v>
      </c>
      <c r="I129" s="53" t="s">
        <v>157</v>
      </c>
      <c r="J129" s="53" t="s">
        <v>96</v>
      </c>
      <c r="K129" s="53" t="s">
        <v>16</v>
      </c>
      <c r="L129" s="60" t="s">
        <v>525</v>
      </c>
      <c r="M129" s="54"/>
      <c r="N129" s="89"/>
      <c r="O129" s="94"/>
    </row>
    <row r="130" spans="2:15" ht="25.5" x14ac:dyDescent="0.2">
      <c r="B130" s="52" t="s">
        <v>234</v>
      </c>
      <c r="C130" s="51">
        <v>8001</v>
      </c>
      <c r="D130" s="51">
        <v>80010</v>
      </c>
      <c r="E130" s="58">
        <v>0</v>
      </c>
      <c r="F130" s="53">
        <v>22</v>
      </c>
      <c r="G130" s="59" t="str">
        <f t="shared" si="5"/>
        <v>903</v>
      </c>
      <c r="H130" s="53" t="s">
        <v>74</v>
      </c>
      <c r="I130" s="53" t="s">
        <v>227</v>
      </c>
      <c r="J130" s="53" t="s">
        <v>100</v>
      </c>
      <c r="K130" s="53" t="s">
        <v>16</v>
      </c>
      <c r="L130" s="60" t="s">
        <v>67</v>
      </c>
      <c r="M130" s="54"/>
      <c r="N130" s="89"/>
      <c r="O130" s="94"/>
    </row>
    <row r="131" spans="2:15" ht="25.5" x14ac:dyDescent="0.2">
      <c r="B131" s="52" t="s">
        <v>145</v>
      </c>
      <c r="C131" s="51">
        <v>8001</v>
      </c>
      <c r="D131" s="51">
        <v>80010</v>
      </c>
      <c r="E131" s="58">
        <v>0</v>
      </c>
      <c r="F131" s="53">
        <v>22</v>
      </c>
      <c r="G131" s="59" t="str">
        <f t="shared" si="5"/>
        <v>903</v>
      </c>
      <c r="H131" s="53" t="s">
        <v>74</v>
      </c>
      <c r="I131" s="53" t="s">
        <v>132</v>
      </c>
      <c r="J131" s="53" t="s">
        <v>100</v>
      </c>
      <c r="K131" s="53" t="s">
        <v>16</v>
      </c>
      <c r="L131" s="60" t="s">
        <v>116</v>
      </c>
      <c r="M131" s="54"/>
      <c r="N131" s="89"/>
      <c r="O131" s="94"/>
    </row>
    <row r="132" spans="2:15" ht="25.5" x14ac:dyDescent="0.2">
      <c r="B132" s="52" t="s">
        <v>185</v>
      </c>
      <c r="C132" s="51">
        <v>8001</v>
      </c>
      <c r="D132" s="51">
        <v>80010</v>
      </c>
      <c r="E132" s="58">
        <v>0</v>
      </c>
      <c r="F132" s="53">
        <v>22</v>
      </c>
      <c r="G132" s="59" t="str">
        <f t="shared" si="5"/>
        <v>903</v>
      </c>
      <c r="H132" s="53" t="s">
        <v>74</v>
      </c>
      <c r="I132" s="53" t="s">
        <v>164</v>
      </c>
      <c r="J132" s="53" t="s">
        <v>100</v>
      </c>
      <c r="K132" s="53" t="s">
        <v>16</v>
      </c>
      <c r="L132" s="60" t="s">
        <v>116</v>
      </c>
      <c r="M132" s="54"/>
      <c r="N132" s="89"/>
      <c r="O132" s="94"/>
    </row>
    <row r="133" spans="2:15" ht="25.5" x14ac:dyDescent="0.2">
      <c r="B133" s="57" t="s">
        <v>694</v>
      </c>
      <c r="C133" s="51">
        <v>8001</v>
      </c>
      <c r="D133" s="51">
        <v>80010</v>
      </c>
      <c r="E133" s="58">
        <v>0</v>
      </c>
      <c r="F133" s="53">
        <v>22</v>
      </c>
      <c r="G133" s="59" t="str">
        <f t="shared" si="5"/>
        <v>903</v>
      </c>
      <c r="H133" s="53" t="s">
        <v>74</v>
      </c>
      <c r="I133" s="60" t="s">
        <v>89</v>
      </c>
      <c r="J133" s="53" t="s">
        <v>100</v>
      </c>
      <c r="K133" s="53" t="s">
        <v>16</v>
      </c>
      <c r="L133" s="60" t="s">
        <v>116</v>
      </c>
      <c r="M133" s="54"/>
      <c r="N133" s="89"/>
      <c r="O133" s="94"/>
    </row>
    <row r="134" spans="2:15" ht="25.5" x14ac:dyDescent="0.2">
      <c r="B134" s="57" t="s">
        <v>687</v>
      </c>
      <c r="C134" s="51">
        <v>8001</v>
      </c>
      <c r="D134" s="51">
        <v>80010</v>
      </c>
      <c r="E134" s="58">
        <v>0</v>
      </c>
      <c r="F134" s="53">
        <v>22</v>
      </c>
      <c r="G134" s="59" t="str">
        <f t="shared" si="5"/>
        <v>903</v>
      </c>
      <c r="H134" s="53" t="s">
        <v>74</v>
      </c>
      <c r="I134" s="60" t="s">
        <v>684</v>
      </c>
      <c r="J134" s="53" t="s">
        <v>100</v>
      </c>
      <c r="K134" s="53" t="s">
        <v>16</v>
      </c>
      <c r="L134" s="60" t="s">
        <v>67</v>
      </c>
      <c r="M134" s="54"/>
      <c r="N134" s="89"/>
      <c r="O134" s="94"/>
    </row>
    <row r="135" spans="2:15" ht="25.5" x14ac:dyDescent="0.2">
      <c r="B135" s="57" t="s">
        <v>687</v>
      </c>
      <c r="C135" s="51">
        <v>8001</v>
      </c>
      <c r="D135" s="51">
        <v>80010</v>
      </c>
      <c r="E135" s="58">
        <v>0</v>
      </c>
      <c r="F135" s="53">
        <v>22</v>
      </c>
      <c r="G135" s="59" t="str">
        <f t="shared" si="5"/>
        <v>903</v>
      </c>
      <c r="H135" s="53" t="s">
        <v>74</v>
      </c>
      <c r="I135" s="60" t="s">
        <v>684</v>
      </c>
      <c r="J135" s="53" t="s">
        <v>100</v>
      </c>
      <c r="K135" s="53" t="s">
        <v>16</v>
      </c>
      <c r="L135" s="60" t="s">
        <v>115</v>
      </c>
      <c r="M135" s="54"/>
      <c r="N135" s="89"/>
      <c r="O135" s="94"/>
    </row>
    <row r="136" spans="2:15" ht="25.5" x14ac:dyDescent="0.2">
      <c r="B136" s="57" t="s">
        <v>687</v>
      </c>
      <c r="C136" s="51">
        <v>8001</v>
      </c>
      <c r="D136" s="51">
        <v>80010</v>
      </c>
      <c r="E136" s="58">
        <v>0</v>
      </c>
      <c r="F136" s="53">
        <v>22</v>
      </c>
      <c r="G136" s="59" t="str">
        <f t="shared" si="5"/>
        <v>903</v>
      </c>
      <c r="H136" s="53" t="s">
        <v>74</v>
      </c>
      <c r="I136" s="60" t="s">
        <v>684</v>
      </c>
      <c r="J136" s="53" t="s">
        <v>100</v>
      </c>
      <c r="K136" s="53" t="s">
        <v>16</v>
      </c>
      <c r="L136" s="60" t="s">
        <v>116</v>
      </c>
      <c r="M136" s="54"/>
      <c r="N136" s="89"/>
      <c r="O136" s="94"/>
    </row>
    <row r="137" spans="2:15" x14ac:dyDescent="0.2">
      <c r="B137" s="52" t="s">
        <v>118</v>
      </c>
      <c r="C137" s="51">
        <v>8001</v>
      </c>
      <c r="D137" s="51">
        <v>80010</v>
      </c>
      <c r="E137" s="58">
        <v>0</v>
      </c>
      <c r="F137" s="53">
        <v>22</v>
      </c>
      <c r="G137" s="59" t="str">
        <f t="shared" si="5"/>
        <v>903</v>
      </c>
      <c r="H137" s="53" t="s">
        <v>74</v>
      </c>
      <c r="I137" s="53" t="s">
        <v>10</v>
      </c>
      <c r="J137" s="53" t="s">
        <v>100</v>
      </c>
      <c r="K137" s="53" t="s">
        <v>16</v>
      </c>
      <c r="L137" s="60" t="s">
        <v>116</v>
      </c>
      <c r="M137" s="54"/>
      <c r="N137" s="89"/>
      <c r="O137" s="94"/>
    </row>
    <row r="138" spans="2:15" x14ac:dyDescent="0.2">
      <c r="B138" s="52" t="s">
        <v>198</v>
      </c>
      <c r="C138" s="51">
        <v>8001</v>
      </c>
      <c r="D138" s="51">
        <v>80010</v>
      </c>
      <c r="E138" s="58">
        <v>0</v>
      </c>
      <c r="F138" s="53">
        <v>22</v>
      </c>
      <c r="G138" s="59" t="str">
        <f t="shared" si="5"/>
        <v>903</v>
      </c>
      <c r="H138" s="53" t="s">
        <v>74</v>
      </c>
      <c r="I138" s="53" t="s">
        <v>26</v>
      </c>
      <c r="J138" s="53" t="s">
        <v>100</v>
      </c>
      <c r="K138" s="53" t="s">
        <v>16</v>
      </c>
      <c r="L138" s="60" t="s">
        <v>116</v>
      </c>
      <c r="M138" s="54"/>
      <c r="N138" s="89"/>
      <c r="O138" s="94"/>
    </row>
    <row r="139" spans="2:15" x14ac:dyDescent="0.2">
      <c r="B139" s="52" t="s">
        <v>119</v>
      </c>
      <c r="C139" s="51">
        <v>8001</v>
      </c>
      <c r="D139" s="51">
        <v>80010</v>
      </c>
      <c r="E139" s="58">
        <v>0</v>
      </c>
      <c r="F139" s="53">
        <v>22</v>
      </c>
      <c r="G139" s="59" t="str">
        <f t="shared" si="5"/>
        <v>903</v>
      </c>
      <c r="H139" s="53" t="s">
        <v>74</v>
      </c>
      <c r="I139" s="53" t="s">
        <v>35</v>
      </c>
      <c r="J139" s="53" t="s">
        <v>100</v>
      </c>
      <c r="K139" s="53" t="s">
        <v>16</v>
      </c>
      <c r="L139" s="60" t="s">
        <v>116</v>
      </c>
      <c r="M139" s="54"/>
      <c r="N139" s="89"/>
      <c r="O139" s="95"/>
    </row>
    <row r="140" spans="2:15" x14ac:dyDescent="0.2">
      <c r="B140" s="57" t="s">
        <v>681</v>
      </c>
      <c r="C140" s="51">
        <v>8001</v>
      </c>
      <c r="D140" s="51">
        <v>80010</v>
      </c>
      <c r="E140" s="58">
        <v>0</v>
      </c>
      <c r="F140" s="53">
        <v>22</v>
      </c>
      <c r="G140" s="59" t="str">
        <f t="shared" si="5"/>
        <v>903</v>
      </c>
      <c r="H140" s="53" t="s">
        <v>74</v>
      </c>
      <c r="I140" s="60" t="s">
        <v>680</v>
      </c>
      <c r="J140" s="53" t="s">
        <v>30</v>
      </c>
      <c r="K140" s="53" t="s">
        <v>16</v>
      </c>
      <c r="L140" s="60" t="s">
        <v>67</v>
      </c>
      <c r="M140" s="54"/>
      <c r="N140" s="89"/>
      <c r="O140" s="95"/>
    </row>
    <row r="141" spans="2:15" x14ac:dyDescent="0.2">
      <c r="B141" s="57" t="s">
        <v>681</v>
      </c>
      <c r="C141" s="51">
        <v>8001</v>
      </c>
      <c r="D141" s="51">
        <v>80010</v>
      </c>
      <c r="E141" s="58">
        <v>0</v>
      </c>
      <c r="F141" s="53">
        <v>22</v>
      </c>
      <c r="G141" s="59" t="str">
        <f t="shared" si="5"/>
        <v>903</v>
      </c>
      <c r="H141" s="53" t="s">
        <v>74</v>
      </c>
      <c r="I141" s="60" t="s">
        <v>680</v>
      </c>
      <c r="J141" s="53" t="s">
        <v>30</v>
      </c>
      <c r="K141" s="53" t="s">
        <v>16</v>
      </c>
      <c r="L141" s="60" t="s">
        <v>116</v>
      </c>
      <c r="M141" s="54"/>
      <c r="N141" s="89"/>
      <c r="O141" s="95"/>
    </row>
    <row r="142" spans="2:15" x14ac:dyDescent="0.2">
      <c r="B142" s="57" t="s">
        <v>681</v>
      </c>
      <c r="C142" s="51">
        <v>8001</v>
      </c>
      <c r="D142" s="51">
        <v>80010</v>
      </c>
      <c r="E142" s="58">
        <v>0</v>
      </c>
      <c r="F142" s="53">
        <v>22</v>
      </c>
      <c r="G142" s="59" t="str">
        <f t="shared" si="5"/>
        <v>903</v>
      </c>
      <c r="H142" s="53" t="s">
        <v>74</v>
      </c>
      <c r="I142" s="60" t="s">
        <v>680</v>
      </c>
      <c r="J142" s="53" t="s">
        <v>30</v>
      </c>
      <c r="K142" s="53" t="s">
        <v>16</v>
      </c>
      <c r="L142" s="60" t="s">
        <v>543</v>
      </c>
      <c r="M142" s="54"/>
      <c r="N142" s="89"/>
      <c r="O142" s="95"/>
    </row>
    <row r="143" spans="2:15" x14ac:dyDescent="0.2">
      <c r="B143" s="57" t="s">
        <v>681</v>
      </c>
      <c r="C143" s="51">
        <v>8001</v>
      </c>
      <c r="D143" s="51">
        <v>80010</v>
      </c>
      <c r="E143" s="58">
        <v>0</v>
      </c>
      <c r="F143" s="53">
        <v>22</v>
      </c>
      <c r="G143" s="59" t="str">
        <f t="shared" si="5"/>
        <v>903</v>
      </c>
      <c r="H143" s="53" t="s">
        <v>74</v>
      </c>
      <c r="I143" s="60" t="s">
        <v>680</v>
      </c>
      <c r="J143" s="53" t="s">
        <v>30</v>
      </c>
      <c r="K143" s="53" t="s">
        <v>16</v>
      </c>
      <c r="L143" s="60" t="s">
        <v>555</v>
      </c>
      <c r="M143" s="54"/>
      <c r="N143" s="89"/>
      <c r="O143" s="95"/>
    </row>
    <row r="144" spans="2:15" x14ac:dyDescent="0.2">
      <c r="B144" s="52" t="s">
        <v>238</v>
      </c>
      <c r="C144" s="51">
        <v>8001</v>
      </c>
      <c r="D144" s="51">
        <v>80010</v>
      </c>
      <c r="E144" s="58">
        <v>0</v>
      </c>
      <c r="F144" s="53">
        <v>22</v>
      </c>
      <c r="G144" s="59" t="str">
        <f t="shared" si="5"/>
        <v>903</v>
      </c>
      <c r="H144" s="53" t="s">
        <v>74</v>
      </c>
      <c r="I144" s="53" t="s">
        <v>227</v>
      </c>
      <c r="J144" s="53" t="s">
        <v>30</v>
      </c>
      <c r="K144" s="53" t="s">
        <v>16</v>
      </c>
      <c r="L144" s="60" t="s">
        <v>67</v>
      </c>
      <c r="M144" s="54"/>
      <c r="N144" s="89"/>
      <c r="O144" s="95"/>
    </row>
    <row r="145" spans="2:15" x14ac:dyDescent="0.2">
      <c r="B145" s="52" t="s">
        <v>238</v>
      </c>
      <c r="C145" s="51">
        <v>8001</v>
      </c>
      <c r="D145" s="51">
        <v>80010</v>
      </c>
      <c r="E145" s="58">
        <v>0</v>
      </c>
      <c r="F145" s="53">
        <v>22</v>
      </c>
      <c r="G145" s="59" t="str">
        <f t="shared" si="5"/>
        <v>903</v>
      </c>
      <c r="H145" s="53" t="s">
        <v>74</v>
      </c>
      <c r="I145" s="53" t="s">
        <v>227</v>
      </c>
      <c r="J145" s="53" t="s">
        <v>30</v>
      </c>
      <c r="K145" s="53" t="s">
        <v>16</v>
      </c>
      <c r="L145" s="60" t="s">
        <v>116</v>
      </c>
      <c r="M145" s="54"/>
      <c r="N145" s="89"/>
      <c r="O145" s="94"/>
    </row>
    <row r="146" spans="2:15" x14ac:dyDescent="0.2">
      <c r="B146" s="52" t="s">
        <v>238</v>
      </c>
      <c r="C146" s="51">
        <v>8001</v>
      </c>
      <c r="D146" s="51">
        <v>80010</v>
      </c>
      <c r="E146" s="58">
        <v>0</v>
      </c>
      <c r="F146" s="53">
        <v>22</v>
      </c>
      <c r="G146" s="59" t="str">
        <f t="shared" si="5"/>
        <v>903</v>
      </c>
      <c r="H146" s="53" t="s">
        <v>74</v>
      </c>
      <c r="I146" s="53" t="s">
        <v>227</v>
      </c>
      <c r="J146" s="53" t="s">
        <v>30</v>
      </c>
      <c r="K146" s="53" t="s">
        <v>16</v>
      </c>
      <c r="L146" s="60" t="s">
        <v>543</v>
      </c>
      <c r="M146" s="54"/>
      <c r="N146" s="89"/>
      <c r="O146" s="94"/>
    </row>
    <row r="147" spans="2:15" x14ac:dyDescent="0.2">
      <c r="B147" s="52" t="s">
        <v>135</v>
      </c>
      <c r="C147" s="51">
        <v>8001</v>
      </c>
      <c r="D147" s="51">
        <v>80010</v>
      </c>
      <c r="E147" s="58">
        <v>0</v>
      </c>
      <c r="F147" s="53">
        <v>22</v>
      </c>
      <c r="G147" s="59" t="str">
        <f t="shared" si="5"/>
        <v>903</v>
      </c>
      <c r="H147" s="53" t="s">
        <v>74</v>
      </c>
      <c r="I147" s="53" t="s">
        <v>132</v>
      </c>
      <c r="J147" s="53" t="s">
        <v>30</v>
      </c>
      <c r="K147" s="53" t="s">
        <v>16</v>
      </c>
      <c r="L147" s="60" t="s">
        <v>116</v>
      </c>
      <c r="M147" s="54"/>
      <c r="N147" s="89"/>
      <c r="O147" s="94"/>
    </row>
    <row r="148" spans="2:15" x14ac:dyDescent="0.2">
      <c r="B148" s="52" t="s">
        <v>135</v>
      </c>
      <c r="C148" s="51">
        <v>8001</v>
      </c>
      <c r="D148" s="51">
        <v>80010</v>
      </c>
      <c r="E148" s="58">
        <v>0</v>
      </c>
      <c r="F148" s="53">
        <v>22</v>
      </c>
      <c r="G148" s="59" t="str">
        <f t="shared" si="5"/>
        <v>903</v>
      </c>
      <c r="H148" s="53" t="s">
        <v>74</v>
      </c>
      <c r="I148" s="53" t="s">
        <v>132</v>
      </c>
      <c r="J148" s="53" t="s">
        <v>30</v>
      </c>
      <c r="K148" s="53" t="s">
        <v>16</v>
      </c>
      <c r="L148" s="60" t="s">
        <v>597</v>
      </c>
      <c r="M148" s="54"/>
      <c r="N148" s="89"/>
      <c r="O148" s="94"/>
    </row>
    <row r="149" spans="2:15" x14ac:dyDescent="0.2">
      <c r="B149" s="52" t="s">
        <v>135</v>
      </c>
      <c r="C149" s="51">
        <v>8001</v>
      </c>
      <c r="D149" s="51">
        <v>80010</v>
      </c>
      <c r="E149" s="58">
        <v>0</v>
      </c>
      <c r="F149" s="53">
        <v>22</v>
      </c>
      <c r="G149" s="59" t="str">
        <f t="shared" si="5"/>
        <v>903</v>
      </c>
      <c r="H149" s="53" t="s">
        <v>74</v>
      </c>
      <c r="I149" s="53" t="s">
        <v>132</v>
      </c>
      <c r="J149" s="53" t="s">
        <v>30</v>
      </c>
      <c r="K149" s="53" t="s">
        <v>16</v>
      </c>
      <c r="L149" s="60" t="s">
        <v>555</v>
      </c>
      <c r="M149" s="54"/>
      <c r="N149" s="89"/>
      <c r="O149" s="94"/>
    </row>
    <row r="150" spans="2:15" x14ac:dyDescent="0.2">
      <c r="B150" s="52" t="s">
        <v>135</v>
      </c>
      <c r="C150" s="51">
        <v>8001</v>
      </c>
      <c r="D150" s="51">
        <v>80010</v>
      </c>
      <c r="E150" s="58">
        <v>0</v>
      </c>
      <c r="F150" s="53">
        <v>22</v>
      </c>
      <c r="G150" s="59" t="str">
        <f t="shared" si="5"/>
        <v>903</v>
      </c>
      <c r="H150" s="53" t="s">
        <v>74</v>
      </c>
      <c r="I150" s="53" t="s">
        <v>132</v>
      </c>
      <c r="J150" s="53" t="s">
        <v>30</v>
      </c>
      <c r="K150" s="53" t="s">
        <v>16</v>
      </c>
      <c r="L150" s="60" t="s">
        <v>543</v>
      </c>
      <c r="M150" s="54"/>
      <c r="N150" s="89"/>
      <c r="O150" s="94"/>
    </row>
    <row r="151" spans="2:15" x14ac:dyDescent="0.2">
      <c r="B151" s="52" t="s">
        <v>186</v>
      </c>
      <c r="C151" s="51">
        <v>8001</v>
      </c>
      <c r="D151" s="51">
        <v>80010</v>
      </c>
      <c r="E151" s="58">
        <v>0</v>
      </c>
      <c r="F151" s="53">
        <v>22</v>
      </c>
      <c r="G151" s="59" t="str">
        <f t="shared" si="5"/>
        <v>903</v>
      </c>
      <c r="H151" s="53" t="s">
        <v>74</v>
      </c>
      <c r="I151" s="53" t="s">
        <v>164</v>
      </c>
      <c r="J151" s="53" t="s">
        <v>30</v>
      </c>
      <c r="K151" s="53" t="s">
        <v>16</v>
      </c>
      <c r="L151" s="60" t="s">
        <v>67</v>
      </c>
      <c r="M151" s="54"/>
      <c r="N151" s="89"/>
      <c r="O151" s="94"/>
    </row>
    <row r="152" spans="2:15" x14ac:dyDescent="0.2">
      <c r="B152" s="52" t="s">
        <v>186</v>
      </c>
      <c r="C152" s="51">
        <v>8001</v>
      </c>
      <c r="D152" s="51">
        <v>80010</v>
      </c>
      <c r="E152" s="58">
        <v>0</v>
      </c>
      <c r="F152" s="53">
        <v>22</v>
      </c>
      <c r="G152" s="59" t="str">
        <f t="shared" si="5"/>
        <v>903</v>
      </c>
      <c r="H152" s="53" t="s">
        <v>74</v>
      </c>
      <c r="I152" s="53" t="s">
        <v>164</v>
      </c>
      <c r="J152" s="53" t="s">
        <v>30</v>
      </c>
      <c r="K152" s="53" t="s">
        <v>16</v>
      </c>
      <c r="L152" s="60" t="s">
        <v>543</v>
      </c>
      <c r="M152" s="54"/>
      <c r="N152" s="89"/>
      <c r="O152" s="94"/>
    </row>
    <row r="153" spans="2:15" x14ac:dyDescent="0.2">
      <c r="B153" s="57" t="s">
        <v>688</v>
      </c>
      <c r="C153" s="51">
        <v>8001</v>
      </c>
      <c r="D153" s="51">
        <v>80010</v>
      </c>
      <c r="E153" s="58">
        <v>0</v>
      </c>
      <c r="F153" s="53">
        <v>22</v>
      </c>
      <c r="G153" s="59" t="str">
        <f t="shared" si="5"/>
        <v>903</v>
      </c>
      <c r="H153" s="53" t="s">
        <v>74</v>
      </c>
      <c r="I153" s="60" t="s">
        <v>279</v>
      </c>
      <c r="J153" s="53" t="s">
        <v>30</v>
      </c>
      <c r="K153" s="53" t="s">
        <v>16</v>
      </c>
      <c r="L153" s="60" t="s">
        <v>67</v>
      </c>
      <c r="M153" s="54"/>
      <c r="N153" s="89"/>
      <c r="O153" s="94"/>
    </row>
    <row r="154" spans="2:15" x14ac:dyDescent="0.2">
      <c r="B154" s="52" t="s">
        <v>138</v>
      </c>
      <c r="C154" s="51">
        <v>8001</v>
      </c>
      <c r="D154" s="51">
        <v>80010</v>
      </c>
      <c r="E154" s="58">
        <v>0</v>
      </c>
      <c r="F154" s="53">
        <v>22</v>
      </c>
      <c r="G154" s="59" t="str">
        <f t="shared" si="5"/>
        <v>903</v>
      </c>
      <c r="H154" s="53" t="s">
        <v>74</v>
      </c>
      <c r="I154" s="53" t="s">
        <v>54</v>
      </c>
      <c r="J154" s="53" t="s">
        <v>30</v>
      </c>
      <c r="K154" s="53" t="s">
        <v>16</v>
      </c>
      <c r="L154" s="60" t="s">
        <v>65</v>
      </c>
      <c r="M154" s="54"/>
      <c r="N154" s="89"/>
      <c r="O154" s="94"/>
    </row>
    <row r="155" spans="2:15" x14ac:dyDescent="0.2">
      <c r="B155" s="57" t="s">
        <v>682</v>
      </c>
      <c r="C155" s="51">
        <v>8001</v>
      </c>
      <c r="D155" s="51">
        <v>80010</v>
      </c>
      <c r="E155" s="58">
        <v>0</v>
      </c>
      <c r="F155" s="53">
        <v>22</v>
      </c>
      <c r="G155" s="59" t="str">
        <f t="shared" si="5"/>
        <v>903</v>
      </c>
      <c r="H155" s="53" t="s">
        <v>74</v>
      </c>
      <c r="I155" s="60" t="s">
        <v>89</v>
      </c>
      <c r="J155" s="53" t="s">
        <v>30</v>
      </c>
      <c r="K155" s="53" t="s">
        <v>16</v>
      </c>
      <c r="L155" s="60" t="s">
        <v>543</v>
      </c>
      <c r="M155" s="54"/>
      <c r="N155" s="89"/>
      <c r="O155" s="94"/>
    </row>
    <row r="156" spans="2:15" x14ac:dyDescent="0.2">
      <c r="B156" s="57" t="s">
        <v>683</v>
      </c>
      <c r="C156" s="51">
        <v>8001</v>
      </c>
      <c r="D156" s="51">
        <v>80010</v>
      </c>
      <c r="E156" s="58">
        <v>0</v>
      </c>
      <c r="F156" s="53">
        <v>22</v>
      </c>
      <c r="G156" s="59" t="str">
        <f t="shared" si="5"/>
        <v>903</v>
      </c>
      <c r="H156" s="53" t="s">
        <v>74</v>
      </c>
      <c r="I156" s="60" t="s">
        <v>684</v>
      </c>
      <c r="J156" s="53" t="s">
        <v>30</v>
      </c>
      <c r="K156" s="53" t="s">
        <v>16</v>
      </c>
      <c r="L156" s="60" t="s">
        <v>115</v>
      </c>
      <c r="M156" s="54"/>
      <c r="N156" s="89"/>
      <c r="O156" s="94"/>
    </row>
    <row r="157" spans="2:15" x14ac:dyDescent="0.2">
      <c r="B157" s="57" t="s">
        <v>683</v>
      </c>
      <c r="C157" s="51">
        <v>8001</v>
      </c>
      <c r="D157" s="51">
        <v>80010</v>
      </c>
      <c r="E157" s="58">
        <v>0</v>
      </c>
      <c r="F157" s="53">
        <v>22</v>
      </c>
      <c r="G157" s="59" t="str">
        <f t="shared" si="5"/>
        <v>903</v>
      </c>
      <c r="H157" s="53" t="s">
        <v>74</v>
      </c>
      <c r="I157" s="60" t="s">
        <v>684</v>
      </c>
      <c r="J157" s="53" t="s">
        <v>30</v>
      </c>
      <c r="K157" s="53" t="s">
        <v>16</v>
      </c>
      <c r="L157" s="60" t="s">
        <v>543</v>
      </c>
      <c r="M157" s="54"/>
      <c r="N157" s="89"/>
      <c r="O157" s="94"/>
    </row>
    <row r="158" spans="2:15" x14ac:dyDescent="0.2">
      <c r="B158" s="57" t="s">
        <v>685</v>
      </c>
      <c r="C158" s="51">
        <v>8001</v>
      </c>
      <c r="D158" s="51">
        <v>80010</v>
      </c>
      <c r="E158" s="58">
        <v>0</v>
      </c>
      <c r="F158" s="53">
        <v>22</v>
      </c>
      <c r="G158" s="59" t="str">
        <f t="shared" si="5"/>
        <v>903</v>
      </c>
      <c r="H158" s="53" t="s">
        <v>74</v>
      </c>
      <c r="I158" s="60" t="s">
        <v>35</v>
      </c>
      <c r="J158" s="53" t="s">
        <v>30</v>
      </c>
      <c r="K158" s="53" t="s">
        <v>16</v>
      </c>
      <c r="L158" s="60" t="s">
        <v>524</v>
      </c>
      <c r="M158" s="54"/>
      <c r="N158" s="89"/>
      <c r="O158" s="94"/>
    </row>
    <row r="159" spans="2:15" x14ac:dyDescent="0.2">
      <c r="B159" s="57" t="s">
        <v>695</v>
      </c>
      <c r="C159" s="51">
        <v>8001</v>
      </c>
      <c r="D159" s="51">
        <v>80010</v>
      </c>
      <c r="E159" s="58">
        <v>0</v>
      </c>
      <c r="F159" s="53">
        <v>22</v>
      </c>
      <c r="G159" s="59" t="str">
        <f t="shared" si="5"/>
        <v>903</v>
      </c>
      <c r="H159" s="53" t="s">
        <v>74</v>
      </c>
      <c r="I159" s="60" t="s">
        <v>10</v>
      </c>
      <c r="J159" s="53" t="s">
        <v>30</v>
      </c>
      <c r="K159" s="53" t="s">
        <v>16</v>
      </c>
      <c r="L159" s="60" t="s">
        <v>116</v>
      </c>
      <c r="M159" s="54"/>
      <c r="N159" s="89"/>
      <c r="O159" s="94"/>
    </row>
    <row r="160" spans="2:15" x14ac:dyDescent="0.2">
      <c r="B160" s="57" t="s">
        <v>695</v>
      </c>
      <c r="C160" s="51">
        <v>8001</v>
      </c>
      <c r="D160" s="51">
        <v>80010</v>
      </c>
      <c r="E160" s="58">
        <v>0</v>
      </c>
      <c r="F160" s="53">
        <v>22</v>
      </c>
      <c r="G160" s="59" t="str">
        <f t="shared" si="5"/>
        <v>903</v>
      </c>
      <c r="H160" s="53" t="s">
        <v>74</v>
      </c>
      <c r="I160" s="60" t="s">
        <v>10</v>
      </c>
      <c r="J160" s="53" t="s">
        <v>30</v>
      </c>
      <c r="K160" s="53" t="s">
        <v>16</v>
      </c>
      <c r="L160" s="60" t="s">
        <v>600</v>
      </c>
      <c r="M160" s="54"/>
      <c r="N160" s="89"/>
      <c r="O160" s="94"/>
    </row>
    <row r="161" spans="2:15" x14ac:dyDescent="0.2">
      <c r="B161" s="57" t="s">
        <v>700</v>
      </c>
      <c r="C161" s="51">
        <v>8001</v>
      </c>
      <c r="D161" s="51">
        <v>80010</v>
      </c>
      <c r="E161" s="58">
        <v>0</v>
      </c>
      <c r="F161" s="53">
        <v>22</v>
      </c>
      <c r="G161" s="59" t="str">
        <f t="shared" si="5"/>
        <v>903</v>
      </c>
      <c r="H161" s="53" t="s">
        <v>74</v>
      </c>
      <c r="I161" s="60" t="s">
        <v>26</v>
      </c>
      <c r="J161" s="53" t="s">
        <v>30</v>
      </c>
      <c r="K161" s="53" t="s">
        <v>16</v>
      </c>
      <c r="L161" s="60" t="s">
        <v>597</v>
      </c>
      <c r="M161" s="54"/>
      <c r="N161" s="89"/>
      <c r="O161" s="94"/>
    </row>
    <row r="162" spans="2:15" x14ac:dyDescent="0.2">
      <c r="B162" s="57" t="s">
        <v>696</v>
      </c>
      <c r="C162" s="51">
        <v>8001</v>
      </c>
      <c r="D162" s="51">
        <v>80010</v>
      </c>
      <c r="E162" s="58">
        <v>0</v>
      </c>
      <c r="F162" s="53">
        <v>22</v>
      </c>
      <c r="G162" s="59" t="str">
        <f t="shared" si="5"/>
        <v>903</v>
      </c>
      <c r="H162" s="53" t="s">
        <v>74</v>
      </c>
      <c r="I162" s="60" t="s">
        <v>36</v>
      </c>
      <c r="J162" s="53" t="s">
        <v>30</v>
      </c>
      <c r="K162" s="53" t="s">
        <v>16</v>
      </c>
      <c r="L162" s="60" t="s">
        <v>116</v>
      </c>
      <c r="M162" s="54"/>
      <c r="N162" s="89"/>
      <c r="O162" s="94"/>
    </row>
    <row r="163" spans="2:15" x14ac:dyDescent="0.2">
      <c r="B163" s="57" t="s">
        <v>696</v>
      </c>
      <c r="C163" s="51">
        <v>8001</v>
      </c>
      <c r="D163" s="51">
        <v>80010</v>
      </c>
      <c r="E163" s="58">
        <v>0</v>
      </c>
      <c r="F163" s="53">
        <v>22</v>
      </c>
      <c r="G163" s="59" t="str">
        <f t="shared" si="5"/>
        <v>903</v>
      </c>
      <c r="H163" s="53" t="s">
        <v>74</v>
      </c>
      <c r="I163" s="60" t="s">
        <v>36</v>
      </c>
      <c r="J163" s="53" t="s">
        <v>30</v>
      </c>
      <c r="K163" s="53" t="s">
        <v>16</v>
      </c>
      <c r="L163" s="60" t="s">
        <v>597</v>
      </c>
      <c r="M163" s="54"/>
      <c r="N163" s="89"/>
      <c r="O163" s="94"/>
    </row>
    <row r="164" spans="2:15" x14ac:dyDescent="0.2">
      <c r="B164" s="57" t="s">
        <v>697</v>
      </c>
      <c r="C164" s="51">
        <v>8001</v>
      </c>
      <c r="D164" s="51">
        <v>80010</v>
      </c>
      <c r="E164" s="58">
        <v>0</v>
      </c>
      <c r="F164" s="53">
        <v>22</v>
      </c>
      <c r="G164" s="59" t="str">
        <f t="shared" si="5"/>
        <v>903</v>
      </c>
      <c r="H164" s="53" t="s">
        <v>74</v>
      </c>
      <c r="I164" s="60" t="s">
        <v>92</v>
      </c>
      <c r="J164" s="53" t="s">
        <v>30</v>
      </c>
      <c r="K164" s="53" t="s">
        <v>16</v>
      </c>
      <c r="L164" s="60" t="s">
        <v>116</v>
      </c>
      <c r="M164" s="54"/>
      <c r="N164" s="89"/>
      <c r="O164" s="94"/>
    </row>
    <row r="165" spans="2:15" x14ac:dyDescent="0.2">
      <c r="B165" s="57" t="s">
        <v>527</v>
      </c>
      <c r="C165" s="51">
        <v>8001</v>
      </c>
      <c r="D165" s="51">
        <v>80010</v>
      </c>
      <c r="E165" s="58">
        <v>0</v>
      </c>
      <c r="F165" s="53">
        <v>22</v>
      </c>
      <c r="G165" s="59" t="str">
        <f t="shared" si="5"/>
        <v>903</v>
      </c>
      <c r="H165" s="53" t="s">
        <v>74</v>
      </c>
      <c r="I165" s="60" t="s">
        <v>157</v>
      </c>
      <c r="J165" s="53" t="s">
        <v>30</v>
      </c>
      <c r="K165" s="53" t="s">
        <v>16</v>
      </c>
      <c r="L165" s="60" t="s">
        <v>525</v>
      </c>
      <c r="M165" s="54"/>
      <c r="N165" s="89"/>
      <c r="O165" s="94"/>
    </row>
    <row r="166" spans="2:15" x14ac:dyDescent="0.2">
      <c r="B166" s="57" t="s">
        <v>689</v>
      </c>
      <c r="C166" s="51">
        <v>8001</v>
      </c>
      <c r="D166" s="51">
        <v>80010</v>
      </c>
      <c r="E166" s="58">
        <v>0</v>
      </c>
      <c r="F166" s="53">
        <v>22</v>
      </c>
      <c r="G166" s="59" t="str">
        <f t="shared" si="5"/>
        <v>903</v>
      </c>
      <c r="H166" s="53" t="s">
        <v>74</v>
      </c>
      <c r="I166" s="60" t="s">
        <v>680</v>
      </c>
      <c r="J166" s="53" t="s">
        <v>31</v>
      </c>
      <c r="K166" s="53" t="s">
        <v>16</v>
      </c>
      <c r="L166" s="60" t="s">
        <v>67</v>
      </c>
      <c r="M166" s="54"/>
      <c r="N166" s="89"/>
      <c r="O166" s="94"/>
    </row>
    <row r="167" spans="2:15" x14ac:dyDescent="0.2">
      <c r="B167" s="52" t="s">
        <v>239</v>
      </c>
      <c r="C167" s="51">
        <v>8001</v>
      </c>
      <c r="D167" s="51">
        <v>80010</v>
      </c>
      <c r="E167" s="58">
        <v>0</v>
      </c>
      <c r="F167" s="53">
        <v>22</v>
      </c>
      <c r="G167" s="59" t="str">
        <f t="shared" si="5"/>
        <v>903</v>
      </c>
      <c r="H167" s="53" t="s">
        <v>74</v>
      </c>
      <c r="I167" s="53" t="s">
        <v>227</v>
      </c>
      <c r="J167" s="53" t="s">
        <v>31</v>
      </c>
      <c r="K167" s="53" t="s">
        <v>16</v>
      </c>
      <c r="L167" s="60" t="s">
        <v>67</v>
      </c>
      <c r="M167" s="54"/>
      <c r="N167" s="89"/>
      <c r="O167" s="94"/>
    </row>
    <row r="168" spans="2:15" x14ac:dyDescent="0.2">
      <c r="B168" s="52" t="s">
        <v>239</v>
      </c>
      <c r="C168" s="51">
        <v>8001</v>
      </c>
      <c r="D168" s="51">
        <v>80010</v>
      </c>
      <c r="E168" s="58">
        <v>0</v>
      </c>
      <c r="F168" s="53">
        <v>22</v>
      </c>
      <c r="G168" s="59" t="str">
        <f t="shared" si="5"/>
        <v>903</v>
      </c>
      <c r="H168" s="53" t="s">
        <v>74</v>
      </c>
      <c r="I168" s="53" t="s">
        <v>227</v>
      </c>
      <c r="J168" s="53" t="s">
        <v>31</v>
      </c>
      <c r="K168" s="53" t="s">
        <v>16</v>
      </c>
      <c r="L168" s="60" t="s">
        <v>602</v>
      </c>
      <c r="M168" s="54"/>
      <c r="N168" s="89"/>
      <c r="O168" s="94"/>
    </row>
    <row r="169" spans="2:15" x14ac:dyDescent="0.2">
      <c r="B169" s="52" t="s">
        <v>136</v>
      </c>
      <c r="C169" s="51">
        <v>8001</v>
      </c>
      <c r="D169" s="51">
        <v>80010</v>
      </c>
      <c r="E169" s="58">
        <v>0</v>
      </c>
      <c r="F169" s="53">
        <v>22</v>
      </c>
      <c r="G169" s="59" t="str">
        <f t="shared" si="5"/>
        <v>903</v>
      </c>
      <c r="H169" s="53" t="s">
        <v>74</v>
      </c>
      <c r="I169" s="53" t="s">
        <v>132</v>
      </c>
      <c r="J169" s="53" t="s">
        <v>31</v>
      </c>
      <c r="K169" s="53" t="s">
        <v>16</v>
      </c>
      <c r="L169" s="60" t="s">
        <v>67</v>
      </c>
      <c r="M169" s="54"/>
      <c r="N169" s="89"/>
      <c r="O169" s="94"/>
    </row>
    <row r="170" spans="2:15" x14ac:dyDescent="0.2">
      <c r="B170" s="52" t="s">
        <v>136</v>
      </c>
      <c r="C170" s="51">
        <v>8001</v>
      </c>
      <c r="D170" s="51">
        <v>80010</v>
      </c>
      <c r="E170" s="58">
        <v>0</v>
      </c>
      <c r="F170" s="53">
        <v>22</v>
      </c>
      <c r="G170" s="59" t="str">
        <f t="shared" si="5"/>
        <v>903</v>
      </c>
      <c r="H170" s="53" t="s">
        <v>74</v>
      </c>
      <c r="I170" s="53" t="s">
        <v>132</v>
      </c>
      <c r="J170" s="53" t="s">
        <v>31</v>
      </c>
      <c r="K170" s="53" t="s">
        <v>16</v>
      </c>
      <c r="L170" s="60" t="s">
        <v>602</v>
      </c>
      <c r="M170" s="54"/>
      <c r="N170" s="89"/>
      <c r="O170" s="94"/>
    </row>
    <row r="171" spans="2:15" x14ac:dyDescent="0.2">
      <c r="B171" s="52" t="s">
        <v>136</v>
      </c>
      <c r="C171" s="51">
        <v>8001</v>
      </c>
      <c r="D171" s="51">
        <v>80010</v>
      </c>
      <c r="E171" s="58">
        <v>0</v>
      </c>
      <c r="F171" s="53">
        <v>22</v>
      </c>
      <c r="G171" s="59" t="str">
        <f t="shared" si="5"/>
        <v>903</v>
      </c>
      <c r="H171" s="53" t="s">
        <v>74</v>
      </c>
      <c r="I171" s="53" t="s">
        <v>132</v>
      </c>
      <c r="J171" s="53" t="s">
        <v>31</v>
      </c>
      <c r="K171" s="53" t="s">
        <v>16</v>
      </c>
      <c r="L171" s="60" t="s">
        <v>555</v>
      </c>
      <c r="M171" s="54"/>
      <c r="N171" s="89"/>
      <c r="O171" s="94"/>
    </row>
    <row r="172" spans="2:15" ht="25.5" x14ac:dyDescent="0.2">
      <c r="B172" s="52" t="s">
        <v>187</v>
      </c>
      <c r="C172" s="51">
        <v>8001</v>
      </c>
      <c r="D172" s="51">
        <v>80010</v>
      </c>
      <c r="E172" s="58">
        <v>0</v>
      </c>
      <c r="F172" s="53">
        <v>22</v>
      </c>
      <c r="G172" s="59" t="str">
        <f t="shared" si="5"/>
        <v>903</v>
      </c>
      <c r="H172" s="53" t="s">
        <v>74</v>
      </c>
      <c r="I172" s="53" t="s">
        <v>164</v>
      </c>
      <c r="J172" s="53" t="s">
        <v>31</v>
      </c>
      <c r="K172" s="53" t="s">
        <v>16</v>
      </c>
      <c r="L172" s="60" t="s">
        <v>67</v>
      </c>
      <c r="M172" s="54"/>
      <c r="N172" s="113"/>
      <c r="O172" s="149"/>
    </row>
    <row r="173" spans="2:15" ht="25.5" x14ac:dyDescent="0.2">
      <c r="B173" s="52" t="s">
        <v>187</v>
      </c>
      <c r="C173" s="51">
        <v>8001</v>
      </c>
      <c r="D173" s="51">
        <v>80010</v>
      </c>
      <c r="E173" s="58">
        <v>0</v>
      </c>
      <c r="F173" s="53">
        <v>22</v>
      </c>
      <c r="G173" s="59" t="str">
        <f t="shared" si="5"/>
        <v>903</v>
      </c>
      <c r="H173" s="53" t="s">
        <v>74</v>
      </c>
      <c r="I173" s="53" t="s">
        <v>164</v>
      </c>
      <c r="J173" s="53" t="s">
        <v>31</v>
      </c>
      <c r="K173" s="53" t="s">
        <v>16</v>
      </c>
      <c r="L173" s="60" t="s">
        <v>602</v>
      </c>
      <c r="M173" s="54"/>
      <c r="N173" s="113"/>
      <c r="O173" s="149"/>
    </row>
    <row r="174" spans="2:15" x14ac:dyDescent="0.2">
      <c r="B174" s="57" t="s">
        <v>698</v>
      </c>
      <c r="C174" s="51">
        <v>8001</v>
      </c>
      <c r="D174" s="51">
        <v>80010</v>
      </c>
      <c r="E174" s="58">
        <v>0</v>
      </c>
      <c r="F174" s="53">
        <v>22</v>
      </c>
      <c r="G174" s="59" t="str">
        <f t="shared" si="5"/>
        <v>903</v>
      </c>
      <c r="H174" s="53" t="s">
        <v>74</v>
      </c>
      <c r="I174" s="60" t="s">
        <v>92</v>
      </c>
      <c r="J174" s="60" t="s">
        <v>103</v>
      </c>
      <c r="K174" s="53" t="s">
        <v>16</v>
      </c>
      <c r="L174" s="60" t="s">
        <v>116</v>
      </c>
      <c r="M174" s="54"/>
      <c r="N174" s="89"/>
      <c r="O174" s="149"/>
    </row>
    <row r="175" spans="2:15" x14ac:dyDescent="0.2">
      <c r="B175" s="52" t="s">
        <v>102</v>
      </c>
      <c r="C175" s="51">
        <v>8001</v>
      </c>
      <c r="D175" s="51">
        <v>80010</v>
      </c>
      <c r="E175" s="58">
        <v>0</v>
      </c>
      <c r="F175" s="53">
        <v>22</v>
      </c>
      <c r="G175" s="59" t="str">
        <f t="shared" si="5"/>
        <v>903</v>
      </c>
      <c r="H175" s="53" t="s">
        <v>74</v>
      </c>
      <c r="I175" s="53" t="s">
        <v>37</v>
      </c>
      <c r="J175" s="53" t="s">
        <v>103</v>
      </c>
      <c r="K175" s="53" t="s">
        <v>16</v>
      </c>
      <c r="L175" s="53" t="s">
        <v>9</v>
      </c>
      <c r="M175" s="54"/>
      <c r="N175" s="89"/>
      <c r="O175" s="94"/>
    </row>
    <row r="176" spans="2:15" x14ac:dyDescent="0.2">
      <c r="B176" s="52" t="s">
        <v>240</v>
      </c>
      <c r="C176" s="51">
        <v>8001</v>
      </c>
      <c r="D176" s="51">
        <v>80010</v>
      </c>
      <c r="E176" s="58">
        <v>0</v>
      </c>
      <c r="F176" s="53">
        <v>22</v>
      </c>
      <c r="G176" s="59" t="str">
        <f t="shared" si="5"/>
        <v>903</v>
      </c>
      <c r="H176" s="53" t="s">
        <v>74</v>
      </c>
      <c r="I176" s="53" t="s">
        <v>227</v>
      </c>
      <c r="J176" s="53" t="s">
        <v>146</v>
      </c>
      <c r="K176" s="53" t="s">
        <v>16</v>
      </c>
      <c r="L176" s="60" t="s">
        <v>116</v>
      </c>
      <c r="M176" s="54"/>
      <c r="N176" s="94"/>
      <c r="O176" s="94"/>
    </row>
    <row r="177" spans="2:15" x14ac:dyDescent="0.2">
      <c r="B177" s="52" t="s">
        <v>147</v>
      </c>
      <c r="C177" s="51">
        <v>8001</v>
      </c>
      <c r="D177" s="51">
        <v>80010</v>
      </c>
      <c r="E177" s="58">
        <v>0</v>
      </c>
      <c r="F177" s="53">
        <v>22</v>
      </c>
      <c r="G177" s="59" t="str">
        <f t="shared" si="5"/>
        <v>903</v>
      </c>
      <c r="H177" s="53" t="s">
        <v>74</v>
      </c>
      <c r="I177" s="60" t="s">
        <v>699</v>
      </c>
      <c r="J177" s="53" t="s">
        <v>146</v>
      </c>
      <c r="K177" s="53" t="s">
        <v>16</v>
      </c>
      <c r="L177" s="60" t="s">
        <v>116</v>
      </c>
      <c r="M177" s="54"/>
      <c r="N177" s="89"/>
      <c r="O177" s="94"/>
    </row>
    <row r="178" spans="2:15" x14ac:dyDescent="0.2">
      <c r="B178" s="52" t="s">
        <v>241</v>
      </c>
      <c r="C178" s="51">
        <v>8001</v>
      </c>
      <c r="D178" s="51">
        <v>80010</v>
      </c>
      <c r="E178" s="58">
        <v>0</v>
      </c>
      <c r="F178" s="53">
        <v>22</v>
      </c>
      <c r="G178" s="59" t="str">
        <f t="shared" si="5"/>
        <v>903</v>
      </c>
      <c r="H178" s="53" t="s">
        <v>74</v>
      </c>
      <c r="I178" s="53" t="s">
        <v>227</v>
      </c>
      <c r="J178" s="53" t="s">
        <v>32</v>
      </c>
      <c r="K178" s="53" t="s">
        <v>16</v>
      </c>
      <c r="L178" s="60" t="s">
        <v>116</v>
      </c>
      <c r="M178" s="54"/>
      <c r="N178" s="89"/>
      <c r="O178" s="94"/>
    </row>
    <row r="179" spans="2:15" x14ac:dyDescent="0.2">
      <c r="B179" s="52" t="s">
        <v>137</v>
      </c>
      <c r="C179" s="51">
        <v>8001</v>
      </c>
      <c r="D179" s="51">
        <v>80010</v>
      </c>
      <c r="E179" s="58">
        <v>0</v>
      </c>
      <c r="F179" s="53">
        <v>22</v>
      </c>
      <c r="G179" s="59" t="str">
        <f t="shared" si="5"/>
        <v>903</v>
      </c>
      <c r="H179" s="53" t="s">
        <v>74</v>
      </c>
      <c r="I179" s="53" t="s">
        <v>132</v>
      </c>
      <c r="J179" s="53" t="s">
        <v>32</v>
      </c>
      <c r="K179" s="53" t="s">
        <v>16</v>
      </c>
      <c r="L179" s="60" t="s">
        <v>116</v>
      </c>
      <c r="M179" s="54"/>
      <c r="N179" s="89"/>
      <c r="O179" s="94"/>
    </row>
    <row r="180" spans="2:15" x14ac:dyDescent="0.2">
      <c r="B180" s="52" t="s">
        <v>120</v>
      </c>
      <c r="C180" s="51">
        <v>8001</v>
      </c>
      <c r="D180" s="51">
        <v>80010</v>
      </c>
      <c r="E180" s="58">
        <v>0</v>
      </c>
      <c r="F180" s="53">
        <v>22</v>
      </c>
      <c r="G180" s="59" t="str">
        <f t="shared" si="5"/>
        <v>903</v>
      </c>
      <c r="H180" s="53" t="s">
        <v>74</v>
      </c>
      <c r="I180" s="53" t="s">
        <v>36</v>
      </c>
      <c r="J180" s="53" t="s">
        <v>32</v>
      </c>
      <c r="K180" s="53" t="s">
        <v>16</v>
      </c>
      <c r="L180" s="60" t="s">
        <v>116</v>
      </c>
      <c r="M180" s="54"/>
      <c r="N180" s="89"/>
      <c r="O180" s="94"/>
    </row>
    <row r="181" spans="2:15" x14ac:dyDescent="0.2">
      <c r="B181" s="57" t="s">
        <v>260</v>
      </c>
      <c r="C181" s="51">
        <v>8001</v>
      </c>
      <c r="D181" s="51">
        <v>80010</v>
      </c>
      <c r="E181" s="58">
        <v>0</v>
      </c>
      <c r="F181" s="53">
        <v>22</v>
      </c>
      <c r="G181" s="59" t="str">
        <f t="shared" si="5"/>
        <v>903</v>
      </c>
      <c r="H181" s="53" t="s">
        <v>74</v>
      </c>
      <c r="I181" s="60" t="s">
        <v>93</v>
      </c>
      <c r="J181" s="53" t="s">
        <v>32</v>
      </c>
      <c r="K181" s="53" t="s">
        <v>16</v>
      </c>
      <c r="L181" s="60" t="s">
        <v>116</v>
      </c>
      <c r="M181" s="54"/>
      <c r="N181" s="89"/>
      <c r="O181" s="94"/>
    </row>
    <row r="182" spans="2:15" x14ac:dyDescent="0.2">
      <c r="B182" s="57" t="s">
        <v>260</v>
      </c>
      <c r="C182" s="51">
        <v>8001</v>
      </c>
      <c r="D182" s="51">
        <v>80010</v>
      </c>
      <c r="E182" s="58">
        <v>0</v>
      </c>
      <c r="F182" s="53">
        <v>22</v>
      </c>
      <c r="G182" s="59" t="str">
        <f t="shared" si="5"/>
        <v>903</v>
      </c>
      <c r="H182" s="53" t="s">
        <v>74</v>
      </c>
      <c r="I182" s="60" t="s">
        <v>93</v>
      </c>
      <c r="J182" s="53" t="s">
        <v>32</v>
      </c>
      <c r="K182" s="53" t="s">
        <v>16</v>
      </c>
      <c r="L182" s="60" t="s">
        <v>583</v>
      </c>
      <c r="M182" s="54"/>
      <c r="N182" s="89"/>
      <c r="O182" s="94"/>
    </row>
    <row r="183" spans="2:15" x14ac:dyDescent="0.2">
      <c r="B183" s="57" t="s">
        <v>701</v>
      </c>
      <c r="C183" s="51">
        <v>8001</v>
      </c>
      <c r="D183" s="51">
        <v>80010</v>
      </c>
      <c r="E183" s="58">
        <v>0</v>
      </c>
      <c r="F183" s="53">
        <v>22</v>
      </c>
      <c r="G183" s="59" t="str">
        <f t="shared" si="5"/>
        <v>903</v>
      </c>
      <c r="H183" s="53" t="s">
        <v>74</v>
      </c>
      <c r="I183" s="60" t="s">
        <v>10</v>
      </c>
      <c r="J183" s="60" t="s">
        <v>33</v>
      </c>
      <c r="K183" s="53" t="s">
        <v>16</v>
      </c>
      <c r="L183" s="60" t="s">
        <v>597</v>
      </c>
      <c r="M183" s="54"/>
      <c r="N183" s="89"/>
      <c r="O183" s="89"/>
    </row>
    <row r="184" spans="2:15" x14ac:dyDescent="0.2">
      <c r="B184" s="52" t="s">
        <v>548</v>
      </c>
      <c r="F184" s="53"/>
      <c r="G184" s="53"/>
      <c r="H184" s="53"/>
      <c r="I184" s="53"/>
      <c r="J184" s="53"/>
      <c r="K184" s="53"/>
      <c r="L184" s="53"/>
      <c r="M184" s="111">
        <f>SUM(M70:M183)</f>
        <v>0</v>
      </c>
      <c r="N184" s="89"/>
      <c r="O184" s="89"/>
    </row>
    <row r="185" spans="2:15" x14ac:dyDescent="0.2">
      <c r="F185" s="53"/>
      <c r="G185" s="53"/>
      <c r="H185" s="53"/>
      <c r="I185" s="53"/>
      <c r="J185" s="53"/>
      <c r="K185" s="53"/>
      <c r="L185" s="53"/>
      <c r="N185" s="120"/>
      <c r="O185" s="89"/>
    </row>
    <row r="186" spans="2:15" x14ac:dyDescent="0.2">
      <c r="F186" s="53"/>
      <c r="I186" s="53"/>
      <c r="J186" s="53"/>
      <c r="K186" s="53"/>
      <c r="L186" s="53"/>
    </row>
    <row r="187" spans="2:15" x14ac:dyDescent="0.2">
      <c r="B187" s="117" t="s">
        <v>647</v>
      </c>
      <c r="C187" s="68"/>
      <c r="D187" s="68"/>
      <c r="E187" s="68"/>
      <c r="F187" s="118"/>
      <c r="G187" s="118"/>
      <c r="H187" s="118"/>
      <c r="I187" s="118"/>
      <c r="J187" s="118"/>
      <c r="K187" s="118"/>
      <c r="L187" s="118"/>
      <c r="M187" s="119">
        <f>+M65-M184</f>
        <v>0</v>
      </c>
    </row>
    <row r="188" spans="2:15" x14ac:dyDescent="0.2">
      <c r="F188" s="53"/>
      <c r="G188" s="53"/>
      <c r="H188" s="53"/>
      <c r="I188" s="53"/>
      <c r="J188" s="53"/>
      <c r="K188" s="53"/>
      <c r="L188" s="53"/>
    </row>
    <row r="189" spans="2:15" x14ac:dyDescent="0.2">
      <c r="F189" s="53"/>
      <c r="G189" s="53"/>
      <c r="H189" s="53"/>
      <c r="I189" s="53"/>
      <c r="J189" s="53"/>
      <c r="K189" s="53"/>
      <c r="L189" s="53"/>
    </row>
    <row r="190" spans="2:15" x14ac:dyDescent="0.2">
      <c r="F190" s="53"/>
      <c r="G190" s="53"/>
      <c r="H190" s="53"/>
      <c r="I190" s="53"/>
      <c r="J190" s="53"/>
      <c r="K190" s="53"/>
      <c r="L190" s="53"/>
    </row>
    <row r="191" spans="2:15" x14ac:dyDescent="0.2">
      <c r="F191" s="53"/>
      <c r="G191" s="53"/>
      <c r="H191" s="53"/>
      <c r="I191" s="53"/>
      <c r="J191" s="53"/>
      <c r="K191" s="53"/>
      <c r="L191" s="53"/>
    </row>
    <row r="192" spans="2:15" x14ac:dyDescent="0.2">
      <c r="F192" s="53"/>
      <c r="G192" s="53"/>
      <c r="H192" s="53"/>
      <c r="I192" s="53"/>
      <c r="J192" s="53"/>
      <c r="K192" s="53"/>
      <c r="L192" s="53"/>
    </row>
    <row r="193" spans="6:12" x14ac:dyDescent="0.2">
      <c r="F193" s="53"/>
      <c r="G193" s="53"/>
      <c r="H193" s="53"/>
      <c r="I193" s="53"/>
      <c r="J193" s="53"/>
      <c r="K193" s="53"/>
      <c r="L193" s="53"/>
    </row>
    <row r="194" spans="6:12" x14ac:dyDescent="0.2">
      <c r="F194" s="53"/>
      <c r="G194" s="53"/>
      <c r="H194" s="53"/>
      <c r="I194" s="53"/>
      <c r="J194" s="53"/>
      <c r="K194" s="53"/>
      <c r="L194" s="53"/>
    </row>
    <row r="195" spans="6:12" x14ac:dyDescent="0.2">
      <c r="F195" s="53"/>
      <c r="G195" s="53"/>
      <c r="H195" s="53"/>
      <c r="I195" s="53"/>
      <c r="J195" s="53"/>
      <c r="K195" s="53"/>
      <c r="L195" s="53"/>
    </row>
    <row r="196" spans="6:12" x14ac:dyDescent="0.2">
      <c r="F196" s="53"/>
      <c r="G196" s="53"/>
      <c r="H196" s="53"/>
      <c r="I196" s="53"/>
      <c r="J196" s="53"/>
      <c r="K196" s="53"/>
      <c r="L196" s="53"/>
    </row>
    <row r="197" spans="6:12" x14ac:dyDescent="0.2">
      <c r="F197" s="53"/>
      <c r="G197" s="53"/>
      <c r="H197" s="53"/>
      <c r="I197" s="53"/>
      <c r="J197" s="53"/>
      <c r="K197" s="53"/>
      <c r="L197" s="53"/>
    </row>
    <row r="198" spans="6:12" x14ac:dyDescent="0.2">
      <c r="F198" s="53"/>
      <c r="G198" s="53"/>
      <c r="H198" s="53"/>
      <c r="I198" s="53"/>
      <c r="J198" s="53"/>
      <c r="K198" s="53"/>
      <c r="L198" s="53"/>
    </row>
    <row r="199" spans="6:12" x14ac:dyDescent="0.2">
      <c r="F199" s="53"/>
      <c r="G199" s="53"/>
      <c r="H199" s="53"/>
      <c r="I199" s="53"/>
      <c r="J199" s="53"/>
      <c r="K199" s="53"/>
      <c r="L199" s="53"/>
    </row>
    <row r="200" spans="6:12" x14ac:dyDescent="0.2">
      <c r="F200" s="53"/>
      <c r="G200" s="53"/>
      <c r="H200" s="53"/>
      <c r="I200" s="53"/>
      <c r="J200" s="53"/>
      <c r="K200" s="53"/>
      <c r="L200" s="53"/>
    </row>
    <row r="201" spans="6:12" x14ac:dyDescent="0.2">
      <c r="F201" s="53"/>
      <c r="G201" s="53"/>
      <c r="H201" s="53"/>
      <c r="I201" s="53"/>
      <c r="J201" s="53"/>
      <c r="K201" s="53"/>
      <c r="L201" s="53"/>
    </row>
    <row r="202" spans="6:12" x14ac:dyDescent="0.2">
      <c r="F202" s="53"/>
      <c r="G202" s="53"/>
      <c r="H202" s="53"/>
      <c r="I202" s="53"/>
      <c r="J202" s="53"/>
      <c r="K202" s="53"/>
      <c r="L202" s="53"/>
    </row>
    <row r="203" spans="6:12" x14ac:dyDescent="0.2">
      <c r="F203" s="53"/>
      <c r="G203" s="53"/>
      <c r="H203" s="53"/>
      <c r="I203" s="53"/>
      <c r="J203" s="53"/>
      <c r="K203" s="53"/>
      <c r="L203" s="53"/>
    </row>
    <row r="204" spans="6:12" x14ac:dyDescent="0.2">
      <c r="F204" s="53"/>
      <c r="G204" s="53"/>
      <c r="H204" s="53"/>
      <c r="I204" s="53"/>
      <c r="J204" s="53"/>
      <c r="K204" s="53"/>
      <c r="L204" s="53"/>
    </row>
    <row r="205" spans="6:12" x14ac:dyDescent="0.2">
      <c r="F205" s="53"/>
      <c r="G205" s="53"/>
      <c r="H205" s="53"/>
      <c r="I205" s="53"/>
      <c r="J205" s="53"/>
      <c r="K205" s="53"/>
      <c r="L205" s="53"/>
    </row>
    <row r="206" spans="6:12" x14ac:dyDescent="0.2">
      <c r="F206" s="53"/>
      <c r="G206" s="53"/>
      <c r="H206" s="53"/>
      <c r="I206" s="53"/>
      <c r="J206" s="53"/>
      <c r="K206" s="53"/>
      <c r="L206" s="53"/>
    </row>
    <row r="207" spans="6:12" x14ac:dyDescent="0.2">
      <c r="F207" s="53"/>
      <c r="G207" s="53"/>
      <c r="H207" s="53"/>
      <c r="I207" s="53"/>
      <c r="J207" s="53"/>
      <c r="K207" s="53"/>
      <c r="L207" s="53"/>
    </row>
    <row r="208" spans="6:12" x14ac:dyDescent="0.2">
      <c r="F208" s="53"/>
      <c r="G208" s="53"/>
      <c r="H208" s="53"/>
      <c r="I208" s="53"/>
      <c r="J208" s="53"/>
      <c r="K208" s="53"/>
      <c r="L208" s="53"/>
    </row>
    <row r="209" spans="2:12" x14ac:dyDescent="0.2">
      <c r="F209" s="53"/>
      <c r="G209" s="53"/>
      <c r="H209" s="53"/>
      <c r="I209" s="53"/>
      <c r="J209" s="53"/>
      <c r="K209" s="53"/>
      <c r="L209" s="53"/>
    </row>
    <row r="210" spans="2:12" x14ac:dyDescent="0.2">
      <c r="F210" s="53"/>
      <c r="G210" s="53"/>
      <c r="H210" s="53"/>
      <c r="I210" s="53"/>
      <c r="J210" s="53"/>
      <c r="K210" s="53"/>
      <c r="L210" s="53"/>
    </row>
    <row r="211" spans="2:12" x14ac:dyDescent="0.2">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2:12" x14ac:dyDescent="0.2">
      <c r="B385" s="51"/>
      <c r="F385" s="53"/>
      <c r="G385" s="53"/>
      <c r="H385" s="53"/>
      <c r="I385" s="53"/>
      <c r="J385" s="53"/>
      <c r="K385" s="53"/>
      <c r="L385" s="53"/>
    </row>
    <row r="386" spans="2:12" x14ac:dyDescent="0.2">
      <c r="B386" s="51"/>
      <c r="F386" s="53"/>
      <c r="G386" s="53"/>
      <c r="H386" s="53"/>
      <c r="I386" s="53"/>
      <c r="J386" s="53"/>
      <c r="K386" s="53"/>
      <c r="L386" s="53"/>
    </row>
    <row r="387" spans="2:12" x14ac:dyDescent="0.2">
      <c r="B387" s="51"/>
      <c r="F387" s="53"/>
      <c r="G387" s="53"/>
      <c r="H387" s="53"/>
      <c r="I387" s="53"/>
      <c r="J387" s="53"/>
      <c r="K387" s="53"/>
      <c r="L387" s="53"/>
    </row>
    <row r="388" spans="2:12" x14ac:dyDescent="0.2">
      <c r="B388" s="51"/>
      <c r="F388" s="53"/>
      <c r="G388" s="53"/>
      <c r="H388" s="53"/>
      <c r="I388" s="53"/>
      <c r="J388" s="53"/>
      <c r="K388" s="53"/>
      <c r="L388" s="53"/>
    </row>
    <row r="389" spans="2:12" x14ac:dyDescent="0.2">
      <c r="B389" s="51"/>
      <c r="F389" s="53"/>
      <c r="G389" s="53"/>
      <c r="H389" s="53"/>
      <c r="I389" s="53"/>
      <c r="J389" s="53"/>
      <c r="K389" s="53"/>
      <c r="L389" s="53"/>
    </row>
    <row r="390" spans="2:12" x14ac:dyDescent="0.2">
      <c r="B390" s="51"/>
      <c r="F390" s="53"/>
      <c r="G390" s="53"/>
      <c r="H390" s="53"/>
      <c r="I390" s="53"/>
      <c r="J390" s="53"/>
      <c r="K390" s="53"/>
      <c r="L390" s="53"/>
    </row>
    <row r="391" spans="2:12" x14ac:dyDescent="0.2">
      <c r="B391" s="51"/>
      <c r="F391" s="53"/>
      <c r="G391" s="53"/>
      <c r="H391" s="53"/>
      <c r="I391" s="53"/>
      <c r="J391" s="53"/>
      <c r="K391" s="53"/>
      <c r="L391" s="53"/>
    </row>
    <row r="392" spans="2:12" x14ac:dyDescent="0.2">
      <c r="B392" s="51"/>
      <c r="F392" s="53"/>
      <c r="G392" s="53"/>
      <c r="H392" s="53"/>
      <c r="I392" s="53"/>
      <c r="J392" s="53"/>
      <c r="K392" s="53"/>
      <c r="L392" s="53"/>
    </row>
    <row r="393" spans="2:12" x14ac:dyDescent="0.2">
      <c r="B393" s="51"/>
      <c r="F393" s="53"/>
      <c r="G393" s="53"/>
      <c r="H393" s="53"/>
      <c r="I393" s="53"/>
      <c r="J393" s="53"/>
      <c r="K393" s="53"/>
      <c r="L393" s="53"/>
    </row>
    <row r="394" spans="2:12" x14ac:dyDescent="0.2">
      <c r="B394" s="51"/>
      <c r="F394" s="53"/>
      <c r="G394" s="53"/>
      <c r="H394" s="53"/>
      <c r="I394" s="53"/>
      <c r="J394" s="53"/>
      <c r="K394" s="53"/>
      <c r="L394" s="53"/>
    </row>
    <row r="395" spans="2:12" x14ac:dyDescent="0.2">
      <c r="B395" s="51"/>
      <c r="F395" s="53"/>
      <c r="G395" s="53"/>
      <c r="H395" s="53"/>
      <c r="I395" s="53"/>
      <c r="J395" s="53"/>
      <c r="K395" s="53"/>
      <c r="L395" s="53"/>
    </row>
    <row r="396" spans="2:12" x14ac:dyDescent="0.2">
      <c r="B396" s="51"/>
      <c r="F396" s="53"/>
      <c r="G396" s="53"/>
      <c r="H396" s="53"/>
      <c r="I396" s="53"/>
      <c r="J396" s="53"/>
      <c r="K396" s="53"/>
      <c r="L396" s="53"/>
    </row>
    <row r="397" spans="2:12" x14ac:dyDescent="0.2">
      <c r="B397" s="51"/>
      <c r="F397" s="53"/>
      <c r="G397" s="53"/>
      <c r="H397" s="53"/>
      <c r="I397" s="53"/>
      <c r="J397" s="53"/>
      <c r="K397" s="53"/>
      <c r="L397" s="53"/>
    </row>
    <row r="398" spans="2:12" x14ac:dyDescent="0.2">
      <c r="B398" s="51"/>
      <c r="F398" s="53"/>
      <c r="G398" s="53"/>
      <c r="H398" s="53"/>
      <c r="I398" s="53"/>
      <c r="J398" s="53"/>
      <c r="K398" s="53"/>
      <c r="L398" s="53"/>
    </row>
    <row r="399" spans="2:12" x14ac:dyDescent="0.2">
      <c r="B399" s="51"/>
      <c r="F399" s="53"/>
      <c r="G399" s="53"/>
      <c r="H399" s="53"/>
      <c r="I399" s="53"/>
      <c r="J399" s="53"/>
      <c r="K399" s="53"/>
      <c r="L399" s="53"/>
    </row>
    <row r="400" spans="2:12" x14ac:dyDescent="0.2">
      <c r="B400" s="51"/>
      <c r="F400" s="53"/>
      <c r="G400" s="53"/>
      <c r="H400" s="53"/>
      <c r="I400" s="53"/>
      <c r="J400" s="53"/>
      <c r="K400" s="53"/>
      <c r="L400" s="53"/>
    </row>
    <row r="401" spans="2:12" x14ac:dyDescent="0.2">
      <c r="B401" s="51"/>
      <c r="F401" s="53"/>
      <c r="G401" s="53"/>
      <c r="H401" s="53"/>
      <c r="I401" s="53"/>
      <c r="J401" s="53"/>
      <c r="K401" s="53"/>
      <c r="L401" s="53"/>
    </row>
    <row r="402" spans="2:12" x14ac:dyDescent="0.2">
      <c r="B402" s="51"/>
      <c r="F402" s="53"/>
      <c r="G402" s="53"/>
      <c r="H402" s="53"/>
      <c r="I402" s="53"/>
      <c r="J402" s="53"/>
      <c r="K402" s="53"/>
      <c r="L402" s="53"/>
    </row>
    <row r="403" spans="2:12" x14ac:dyDescent="0.2">
      <c r="B403" s="51"/>
      <c r="F403" s="53"/>
      <c r="G403" s="53"/>
      <c r="H403" s="53"/>
      <c r="I403" s="53"/>
      <c r="J403" s="53"/>
      <c r="K403" s="53"/>
      <c r="L403" s="53"/>
    </row>
    <row r="404" spans="2:12" x14ac:dyDescent="0.2">
      <c r="B404" s="51"/>
      <c r="F404" s="53"/>
      <c r="G404" s="53"/>
      <c r="H404" s="53"/>
      <c r="I404" s="53"/>
      <c r="J404" s="53"/>
      <c r="K404" s="53"/>
      <c r="L404" s="53"/>
    </row>
    <row r="405" spans="2:12" x14ac:dyDescent="0.2">
      <c r="B405" s="51"/>
      <c r="F405" s="53"/>
      <c r="G405" s="53"/>
      <c r="H405" s="53"/>
      <c r="I405" s="53"/>
      <c r="J405" s="53"/>
      <c r="K405" s="53"/>
      <c r="L405" s="53"/>
    </row>
    <row r="406" spans="2:12" x14ac:dyDescent="0.2">
      <c r="B406" s="51"/>
      <c r="F406" s="53"/>
      <c r="G406" s="53"/>
      <c r="H406" s="53"/>
      <c r="I406" s="53"/>
      <c r="J406" s="53"/>
      <c r="K406" s="53"/>
      <c r="L406" s="53"/>
    </row>
    <row r="407" spans="2:12" x14ac:dyDescent="0.2">
      <c r="B407" s="51"/>
      <c r="F407" s="53"/>
      <c r="G407" s="53"/>
      <c r="H407" s="53"/>
      <c r="I407" s="53"/>
      <c r="J407" s="53"/>
      <c r="K407" s="53"/>
      <c r="L407" s="53"/>
    </row>
    <row r="408" spans="2:12" x14ac:dyDescent="0.2">
      <c r="B408" s="51"/>
      <c r="F408" s="53"/>
      <c r="G408" s="53"/>
      <c r="H408" s="53"/>
      <c r="I408" s="53"/>
      <c r="J408" s="53"/>
      <c r="K408" s="53"/>
      <c r="L408" s="53"/>
    </row>
    <row r="409" spans="2:12" x14ac:dyDescent="0.2">
      <c r="B409" s="51"/>
      <c r="F409" s="53"/>
      <c r="G409" s="53"/>
      <c r="H409" s="53"/>
      <c r="I409" s="53"/>
      <c r="J409" s="53"/>
      <c r="K409" s="53"/>
      <c r="L409" s="53"/>
    </row>
    <row r="410" spans="2:12" x14ac:dyDescent="0.2">
      <c r="B410" s="51"/>
      <c r="F410" s="53"/>
      <c r="G410" s="53"/>
      <c r="H410" s="53"/>
      <c r="I410" s="53"/>
      <c r="J410" s="53"/>
      <c r="K410" s="53"/>
      <c r="L410" s="53"/>
    </row>
    <row r="411" spans="2:12" x14ac:dyDescent="0.2">
      <c r="B411" s="51"/>
      <c r="F411" s="53"/>
      <c r="G411" s="53"/>
      <c r="H411" s="53"/>
      <c r="I411" s="53"/>
      <c r="J411" s="53"/>
      <c r="K411" s="53"/>
      <c r="L411" s="53"/>
    </row>
    <row r="412" spans="2:12" x14ac:dyDescent="0.2">
      <c r="B412" s="51"/>
      <c r="F412" s="53"/>
      <c r="G412" s="53"/>
      <c r="H412" s="53"/>
      <c r="I412" s="53"/>
      <c r="J412" s="53"/>
      <c r="K412" s="53"/>
      <c r="L412" s="53"/>
    </row>
    <row r="413" spans="2:12" x14ac:dyDescent="0.2">
      <c r="B413" s="51"/>
      <c r="F413" s="53"/>
      <c r="G413" s="53"/>
      <c r="H413" s="53"/>
      <c r="I413" s="53"/>
      <c r="J413" s="53"/>
      <c r="K413" s="53"/>
      <c r="L413" s="53"/>
    </row>
    <row r="414" spans="2:12" x14ac:dyDescent="0.2">
      <c r="B414" s="51"/>
      <c r="F414" s="53"/>
      <c r="G414" s="53"/>
      <c r="H414" s="53"/>
      <c r="I414" s="53"/>
      <c r="J414" s="53"/>
      <c r="K414" s="53"/>
      <c r="L414" s="53"/>
    </row>
    <row r="415" spans="2:12" x14ac:dyDescent="0.2">
      <c r="B415" s="51"/>
      <c r="F415" s="53"/>
      <c r="G415" s="53"/>
      <c r="H415" s="53"/>
      <c r="I415" s="53"/>
      <c r="J415" s="53"/>
      <c r="K415" s="53"/>
      <c r="L415" s="53"/>
    </row>
    <row r="416" spans="2:12" x14ac:dyDescent="0.2">
      <c r="B416" s="51"/>
      <c r="F416" s="53"/>
      <c r="G416" s="53"/>
      <c r="H416" s="53"/>
      <c r="I416" s="53"/>
      <c r="J416" s="53"/>
      <c r="K416" s="53"/>
      <c r="L416" s="53"/>
    </row>
    <row r="417" spans="2:12" x14ac:dyDescent="0.2">
      <c r="B417" s="51"/>
      <c r="F417" s="53"/>
      <c r="G417" s="53"/>
      <c r="H417" s="53"/>
      <c r="I417" s="53"/>
      <c r="J417" s="53"/>
      <c r="K417" s="53"/>
      <c r="L417" s="53"/>
    </row>
    <row r="418" spans="2:12" x14ac:dyDescent="0.2">
      <c r="B418" s="51"/>
      <c r="F418" s="53"/>
      <c r="G418" s="53"/>
      <c r="H418" s="53"/>
      <c r="I418" s="53"/>
      <c r="J418" s="53"/>
      <c r="K418" s="53"/>
      <c r="L418" s="53"/>
    </row>
    <row r="419" spans="2:12" x14ac:dyDescent="0.2">
      <c r="B419" s="51"/>
      <c r="F419" s="53"/>
      <c r="G419" s="53"/>
      <c r="H419" s="53"/>
      <c r="I419" s="53"/>
      <c r="J419" s="53"/>
      <c r="K419" s="53"/>
      <c r="L419" s="53"/>
    </row>
    <row r="420" spans="2:12" x14ac:dyDescent="0.2">
      <c r="B420" s="51"/>
      <c r="F420" s="53"/>
      <c r="G420" s="53"/>
      <c r="H420" s="53"/>
      <c r="I420" s="53"/>
      <c r="J420" s="53"/>
      <c r="K420" s="53"/>
      <c r="L420" s="53"/>
    </row>
    <row r="421" spans="2:12" x14ac:dyDescent="0.2">
      <c r="B421" s="51"/>
      <c r="F421" s="53"/>
      <c r="G421" s="53"/>
      <c r="H421" s="53"/>
      <c r="I421" s="53"/>
      <c r="J421" s="53"/>
      <c r="K421" s="53"/>
      <c r="L421" s="53"/>
    </row>
    <row r="422" spans="2:12" x14ac:dyDescent="0.2">
      <c r="B422" s="51"/>
      <c r="F422" s="53"/>
      <c r="G422" s="53"/>
      <c r="H422" s="53"/>
      <c r="I422" s="53"/>
      <c r="J422" s="53"/>
      <c r="K422" s="53"/>
      <c r="L422" s="53"/>
    </row>
    <row r="423" spans="2:12" x14ac:dyDescent="0.2">
      <c r="B423" s="51"/>
      <c r="F423" s="53"/>
      <c r="G423" s="53"/>
      <c r="H423" s="53"/>
      <c r="I423" s="53"/>
      <c r="J423" s="53"/>
      <c r="K423" s="53"/>
      <c r="L423" s="53"/>
    </row>
    <row r="424" spans="2:12" x14ac:dyDescent="0.2">
      <c r="B424" s="51"/>
      <c r="F424" s="53"/>
      <c r="G424" s="53"/>
      <c r="H424" s="53"/>
      <c r="I424" s="53"/>
      <c r="J424" s="53"/>
      <c r="K424" s="53"/>
      <c r="L424" s="53"/>
    </row>
    <row r="425" spans="2:12" x14ac:dyDescent="0.2">
      <c r="B425" s="51"/>
      <c r="F425" s="53"/>
      <c r="G425" s="53"/>
      <c r="H425" s="53"/>
      <c r="I425" s="53"/>
      <c r="J425" s="53"/>
      <c r="K425" s="53"/>
      <c r="L425" s="53"/>
    </row>
    <row r="426" spans="2:12" x14ac:dyDescent="0.2">
      <c r="B426" s="51"/>
      <c r="F426" s="53"/>
      <c r="G426" s="53"/>
      <c r="H426" s="53"/>
      <c r="I426" s="53"/>
      <c r="J426" s="53"/>
      <c r="K426" s="53"/>
      <c r="L426" s="53"/>
    </row>
    <row r="427" spans="2:12" x14ac:dyDescent="0.2">
      <c r="B427" s="51"/>
      <c r="F427" s="53"/>
      <c r="G427" s="53"/>
      <c r="H427" s="53"/>
      <c r="I427" s="53"/>
      <c r="J427" s="53"/>
      <c r="K427" s="53"/>
      <c r="L427" s="53"/>
    </row>
    <row r="428" spans="2:12" x14ac:dyDescent="0.2">
      <c r="B428" s="51"/>
      <c r="F428" s="53"/>
      <c r="G428" s="53"/>
      <c r="H428" s="53"/>
      <c r="I428" s="53"/>
      <c r="J428" s="53"/>
      <c r="K428" s="53"/>
      <c r="L428" s="53"/>
    </row>
    <row r="429" spans="2:12" x14ac:dyDescent="0.2">
      <c r="B429" s="51"/>
      <c r="F429" s="53"/>
      <c r="G429" s="53"/>
      <c r="H429" s="53"/>
      <c r="I429" s="53"/>
      <c r="J429" s="53"/>
      <c r="K429" s="53"/>
      <c r="L429" s="53"/>
    </row>
    <row r="430" spans="2:12" x14ac:dyDescent="0.2">
      <c r="B430" s="51"/>
      <c r="F430" s="53"/>
      <c r="G430" s="53"/>
      <c r="H430" s="53"/>
      <c r="I430" s="53"/>
      <c r="J430" s="53"/>
      <c r="K430" s="53"/>
      <c r="L430" s="53"/>
    </row>
    <row r="431" spans="2:12" x14ac:dyDescent="0.2">
      <c r="B431" s="51"/>
      <c r="F431" s="53"/>
      <c r="G431" s="53"/>
      <c r="H431" s="53"/>
      <c r="I431" s="53"/>
      <c r="J431" s="53"/>
      <c r="K431" s="53"/>
      <c r="L431" s="53"/>
    </row>
    <row r="432" spans="2:12" x14ac:dyDescent="0.2">
      <c r="B432" s="51"/>
      <c r="F432" s="53"/>
      <c r="G432" s="53"/>
      <c r="H432" s="53"/>
      <c r="I432" s="53"/>
      <c r="J432" s="53"/>
      <c r="K432" s="53"/>
      <c r="L432" s="53"/>
    </row>
    <row r="433" spans="2:12" x14ac:dyDescent="0.2">
      <c r="B433" s="51"/>
      <c r="F433" s="53"/>
      <c r="G433" s="53"/>
      <c r="H433" s="53"/>
      <c r="I433" s="53"/>
      <c r="J433" s="53"/>
      <c r="K433" s="53"/>
      <c r="L433" s="53"/>
    </row>
    <row r="434" spans="2:12" x14ac:dyDescent="0.2">
      <c r="B434" s="51"/>
      <c r="F434" s="53"/>
      <c r="G434" s="53"/>
      <c r="H434" s="53"/>
      <c r="I434" s="53"/>
      <c r="J434" s="53"/>
      <c r="K434" s="53"/>
      <c r="L434" s="53"/>
    </row>
    <row r="435" spans="2:12" x14ac:dyDescent="0.2">
      <c r="B435" s="51"/>
      <c r="F435" s="53"/>
      <c r="G435" s="53"/>
      <c r="H435" s="53"/>
      <c r="I435" s="53"/>
      <c r="J435" s="53"/>
      <c r="K435" s="53"/>
      <c r="L435" s="53"/>
    </row>
    <row r="436" spans="2:12" x14ac:dyDescent="0.2">
      <c r="B436" s="51"/>
      <c r="F436" s="53"/>
      <c r="G436" s="53"/>
      <c r="H436" s="53"/>
      <c r="I436" s="53"/>
      <c r="J436" s="53"/>
      <c r="K436" s="53"/>
      <c r="L436" s="53"/>
    </row>
    <row r="437" spans="2:12" x14ac:dyDescent="0.2">
      <c r="B437" s="51"/>
      <c r="F437" s="53"/>
      <c r="G437" s="53"/>
      <c r="H437" s="53"/>
      <c r="I437" s="53"/>
      <c r="J437" s="53"/>
      <c r="K437" s="53"/>
      <c r="L437" s="53"/>
    </row>
    <row r="438" spans="2:12" x14ac:dyDescent="0.2">
      <c r="B438" s="51"/>
      <c r="F438" s="53"/>
      <c r="G438" s="53"/>
      <c r="H438" s="53"/>
      <c r="I438" s="53"/>
      <c r="J438" s="53"/>
      <c r="K438" s="53"/>
      <c r="L438" s="53"/>
    </row>
    <row r="439" spans="2:12" x14ac:dyDescent="0.2">
      <c r="B439" s="51"/>
      <c r="F439" s="53"/>
      <c r="G439" s="53"/>
      <c r="H439" s="53"/>
      <c r="I439" s="53"/>
      <c r="J439" s="53"/>
      <c r="K439" s="53"/>
      <c r="L439" s="53"/>
    </row>
    <row r="440" spans="2:12" x14ac:dyDescent="0.2">
      <c r="B440" s="51"/>
      <c r="F440" s="53"/>
      <c r="G440" s="53"/>
      <c r="H440" s="53"/>
      <c r="I440" s="53"/>
      <c r="J440" s="53"/>
      <c r="K440" s="53"/>
      <c r="L440" s="53"/>
    </row>
    <row r="441" spans="2:12" x14ac:dyDescent="0.2">
      <c r="B441" s="51"/>
      <c r="F441" s="53"/>
      <c r="G441" s="53"/>
      <c r="H441" s="53"/>
      <c r="I441" s="53"/>
      <c r="J441" s="53"/>
      <c r="K441" s="53"/>
      <c r="L441" s="53"/>
    </row>
    <row r="442" spans="2:12" x14ac:dyDescent="0.2">
      <c r="B442" s="51"/>
      <c r="F442" s="53"/>
      <c r="G442" s="53"/>
      <c r="H442" s="53"/>
      <c r="I442" s="53"/>
      <c r="J442" s="53"/>
      <c r="K442" s="53"/>
      <c r="L442" s="53"/>
    </row>
    <row r="443" spans="2:12" x14ac:dyDescent="0.2">
      <c r="B443" s="51"/>
      <c r="F443" s="53"/>
      <c r="G443" s="53"/>
      <c r="H443" s="53"/>
      <c r="I443" s="53"/>
      <c r="J443" s="53"/>
      <c r="K443" s="53"/>
      <c r="L443" s="53"/>
    </row>
    <row r="444" spans="2:12" x14ac:dyDescent="0.2">
      <c r="B444" s="51"/>
      <c r="F444" s="53"/>
      <c r="G444" s="53"/>
      <c r="H444" s="53"/>
      <c r="I444" s="53"/>
      <c r="J444" s="53"/>
      <c r="K444" s="53"/>
      <c r="L444" s="53"/>
    </row>
    <row r="445" spans="2:12" x14ac:dyDescent="0.2">
      <c r="B445" s="51"/>
      <c r="F445" s="53"/>
      <c r="G445" s="53"/>
      <c r="H445" s="53"/>
      <c r="I445" s="53"/>
      <c r="J445" s="53"/>
      <c r="K445" s="53"/>
      <c r="L445" s="53"/>
    </row>
    <row r="446" spans="2:12" x14ac:dyDescent="0.2">
      <c r="B446" s="51"/>
      <c r="F446" s="53"/>
      <c r="G446" s="53"/>
      <c r="H446" s="53"/>
      <c r="I446" s="53"/>
      <c r="J446" s="53"/>
      <c r="K446" s="53"/>
      <c r="L446" s="53"/>
    </row>
    <row r="447" spans="2:12" x14ac:dyDescent="0.2">
      <c r="B447" s="51"/>
      <c r="F447" s="53"/>
      <c r="G447" s="53"/>
      <c r="H447" s="53"/>
      <c r="I447" s="53"/>
      <c r="J447" s="53"/>
      <c r="K447" s="53"/>
      <c r="L447" s="53"/>
    </row>
    <row r="448" spans="2:12" x14ac:dyDescent="0.2">
      <c r="B448" s="51"/>
      <c r="F448" s="53"/>
      <c r="G448" s="53"/>
      <c r="H448" s="53"/>
      <c r="I448" s="53"/>
      <c r="J448" s="53"/>
      <c r="K448" s="53"/>
      <c r="L448" s="53"/>
    </row>
    <row r="449" spans="2:12" x14ac:dyDescent="0.2">
      <c r="B449" s="51"/>
      <c r="F449" s="53"/>
      <c r="G449" s="53"/>
      <c r="H449" s="53"/>
      <c r="I449" s="53"/>
      <c r="J449" s="53"/>
      <c r="K449" s="53"/>
      <c r="L449" s="53"/>
    </row>
    <row r="450" spans="2:12" x14ac:dyDescent="0.2">
      <c r="B450" s="51"/>
      <c r="F450" s="53"/>
      <c r="G450" s="53"/>
      <c r="H450" s="53"/>
      <c r="I450" s="53"/>
      <c r="J450" s="53"/>
      <c r="K450" s="53"/>
      <c r="L450" s="53"/>
    </row>
    <row r="451" spans="2:12" x14ac:dyDescent="0.2">
      <c r="B451" s="51"/>
      <c r="F451" s="53"/>
      <c r="G451" s="53"/>
      <c r="H451" s="53"/>
      <c r="I451" s="53"/>
      <c r="J451" s="53"/>
      <c r="K451" s="53"/>
      <c r="L451" s="53"/>
    </row>
    <row r="452" spans="2:12" x14ac:dyDescent="0.2">
      <c r="B452" s="51"/>
      <c r="F452" s="53"/>
      <c r="G452" s="53"/>
      <c r="H452" s="53"/>
      <c r="I452" s="53"/>
      <c r="J452" s="53"/>
      <c r="K452" s="53"/>
      <c r="L452" s="53"/>
    </row>
    <row r="453" spans="2:12" x14ac:dyDescent="0.2">
      <c r="B453" s="51"/>
      <c r="F453" s="53"/>
      <c r="G453" s="53"/>
      <c r="H453" s="53"/>
      <c r="I453" s="53"/>
      <c r="J453" s="53"/>
      <c r="K453" s="53"/>
      <c r="L453" s="53"/>
    </row>
    <row r="454" spans="2:12" x14ac:dyDescent="0.2">
      <c r="B454" s="51"/>
      <c r="F454" s="53"/>
      <c r="G454" s="53"/>
      <c r="H454" s="53"/>
      <c r="I454" s="53"/>
      <c r="J454" s="53"/>
      <c r="K454" s="53"/>
      <c r="L454" s="53"/>
    </row>
    <row r="455" spans="2:12" x14ac:dyDescent="0.2">
      <c r="B455" s="51"/>
      <c r="F455" s="53"/>
      <c r="G455" s="53"/>
      <c r="H455" s="53"/>
      <c r="I455" s="53"/>
      <c r="J455" s="53"/>
      <c r="K455" s="53"/>
      <c r="L455" s="53"/>
    </row>
    <row r="456" spans="2:12" x14ac:dyDescent="0.2">
      <c r="B456" s="51"/>
      <c r="F456" s="53"/>
      <c r="G456" s="53"/>
      <c r="H456" s="53"/>
      <c r="I456" s="53"/>
      <c r="J456" s="53"/>
      <c r="K456" s="53"/>
      <c r="L456" s="53"/>
    </row>
    <row r="457" spans="2:12" x14ac:dyDescent="0.2">
      <c r="B457" s="51"/>
      <c r="F457" s="53"/>
      <c r="G457" s="53"/>
      <c r="H457" s="53"/>
      <c r="I457" s="53"/>
      <c r="J457" s="53"/>
      <c r="K457" s="53"/>
      <c r="L457" s="53"/>
    </row>
    <row r="458" spans="2:12" x14ac:dyDescent="0.2">
      <c r="B458" s="51"/>
      <c r="F458" s="53"/>
      <c r="G458" s="53"/>
      <c r="H458" s="53"/>
      <c r="I458" s="53"/>
      <c r="J458" s="53"/>
      <c r="K458" s="53"/>
      <c r="L458" s="53"/>
    </row>
    <row r="459" spans="2:12" x14ac:dyDescent="0.2">
      <c r="B459" s="51"/>
      <c r="F459" s="53"/>
      <c r="G459" s="53"/>
      <c r="H459" s="53"/>
      <c r="I459" s="53"/>
      <c r="J459" s="53"/>
      <c r="K459" s="53"/>
      <c r="L459" s="53"/>
    </row>
    <row r="460" spans="2:12" x14ac:dyDescent="0.2">
      <c r="B460" s="51"/>
      <c r="F460" s="53"/>
      <c r="G460" s="53"/>
      <c r="H460" s="53"/>
      <c r="I460" s="53"/>
      <c r="J460" s="53"/>
      <c r="K460" s="53"/>
      <c r="L460" s="53"/>
    </row>
    <row r="461" spans="2:12" x14ac:dyDescent="0.2">
      <c r="B461" s="51"/>
      <c r="F461" s="53"/>
      <c r="G461" s="53"/>
      <c r="H461" s="53"/>
      <c r="I461" s="53"/>
      <c r="J461" s="53"/>
      <c r="K461" s="53"/>
      <c r="L461" s="53"/>
    </row>
    <row r="462" spans="2:12" x14ac:dyDescent="0.2">
      <c r="B462" s="51"/>
      <c r="F462" s="53"/>
      <c r="G462" s="53"/>
      <c r="H462" s="53"/>
      <c r="I462" s="53"/>
      <c r="J462" s="53"/>
      <c r="K462" s="53"/>
      <c r="L462" s="53"/>
    </row>
    <row r="463" spans="2:12" x14ac:dyDescent="0.2">
      <c r="B463" s="51"/>
      <c r="F463" s="53"/>
      <c r="G463" s="53"/>
      <c r="H463" s="53"/>
      <c r="I463" s="53"/>
      <c r="J463" s="53"/>
      <c r="K463" s="53"/>
      <c r="L463" s="53"/>
    </row>
    <row r="464" spans="2:12" x14ac:dyDescent="0.2">
      <c r="B464" s="51"/>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6:12" s="51" customFormat="1" x14ac:dyDescent="0.2">
      <c r="F1057" s="53"/>
      <c r="G1057" s="53"/>
      <c r="H1057" s="53"/>
      <c r="I1057" s="53"/>
      <c r="J1057" s="53"/>
      <c r="K1057" s="53"/>
      <c r="L1057" s="53"/>
    </row>
    <row r="1058" spans="6:12" s="51" customFormat="1" x14ac:dyDescent="0.2">
      <c r="F1058" s="53"/>
      <c r="G1058" s="53"/>
      <c r="H1058" s="53"/>
      <c r="I1058" s="53"/>
      <c r="J1058" s="53"/>
      <c r="K1058" s="53"/>
      <c r="L1058" s="53"/>
    </row>
    <row r="1059" spans="6:12" s="51" customFormat="1" x14ac:dyDescent="0.2">
      <c r="F1059" s="53"/>
      <c r="G1059" s="53"/>
      <c r="H1059" s="53"/>
      <c r="I1059" s="53"/>
      <c r="J1059" s="53"/>
      <c r="K1059" s="53"/>
      <c r="L1059" s="53"/>
    </row>
    <row r="1060" spans="6:12" s="51" customFormat="1" x14ac:dyDescent="0.2">
      <c r="F1060" s="53"/>
      <c r="G1060" s="53"/>
      <c r="H1060" s="53"/>
      <c r="I1060" s="53"/>
      <c r="J1060" s="53"/>
      <c r="K1060" s="53"/>
      <c r="L1060" s="53"/>
    </row>
    <row r="1061" spans="6:12" s="51" customFormat="1" x14ac:dyDescent="0.2">
      <c r="F1061" s="53"/>
      <c r="G1061" s="53"/>
      <c r="H1061" s="53"/>
      <c r="I1061" s="53"/>
      <c r="J1061" s="53"/>
      <c r="K1061" s="53"/>
      <c r="L1061" s="53"/>
    </row>
    <row r="1062" spans="6:12" s="51" customFormat="1" x14ac:dyDescent="0.2">
      <c r="F1062" s="53"/>
      <c r="G1062" s="53"/>
      <c r="H1062" s="53"/>
      <c r="I1062" s="53"/>
      <c r="J1062" s="53"/>
      <c r="K1062" s="53"/>
      <c r="L1062" s="53"/>
    </row>
    <row r="1063" spans="6:12" s="51" customFormat="1" x14ac:dyDescent="0.2">
      <c r="F1063" s="53"/>
      <c r="G1063" s="53"/>
      <c r="H1063" s="53"/>
      <c r="I1063" s="53"/>
      <c r="J1063" s="53"/>
      <c r="K1063" s="53"/>
      <c r="L1063" s="53"/>
    </row>
    <row r="1064" spans="6:12" s="51" customFormat="1" x14ac:dyDescent="0.2">
      <c r="F1064" s="53"/>
      <c r="G1064" s="53"/>
      <c r="H1064" s="53"/>
      <c r="I1064" s="53"/>
      <c r="J1064" s="53"/>
      <c r="K1064" s="53"/>
      <c r="L1064" s="53"/>
    </row>
    <row r="1065" spans="6:12" s="51" customFormat="1" x14ac:dyDescent="0.2">
      <c r="F1065" s="53"/>
      <c r="G1065" s="53"/>
      <c r="H1065" s="53"/>
      <c r="I1065" s="53"/>
      <c r="J1065" s="53"/>
      <c r="K1065" s="53"/>
      <c r="L1065" s="53"/>
    </row>
    <row r="1066" spans="6:12" s="51" customFormat="1" x14ac:dyDescent="0.2">
      <c r="F1066" s="53"/>
      <c r="G1066" s="53"/>
      <c r="H1066" s="53"/>
      <c r="I1066" s="53"/>
      <c r="J1066" s="53"/>
      <c r="K1066" s="53"/>
      <c r="L1066" s="53"/>
    </row>
    <row r="1067" spans="6:12" s="51" customFormat="1" x14ac:dyDescent="0.2">
      <c r="F1067" s="53"/>
      <c r="G1067" s="53"/>
      <c r="H1067" s="53"/>
      <c r="I1067" s="53"/>
      <c r="J1067" s="53"/>
      <c r="K1067" s="53"/>
      <c r="L1067" s="53"/>
    </row>
    <row r="1068" spans="6:12" s="51" customFormat="1" x14ac:dyDescent="0.2">
      <c r="F1068" s="53"/>
      <c r="G1068" s="53"/>
      <c r="H1068" s="53"/>
      <c r="I1068" s="53"/>
      <c r="J1068" s="53"/>
      <c r="K1068" s="53"/>
      <c r="L1068" s="53"/>
    </row>
    <row r="1069" spans="6:12" s="51" customFormat="1" x14ac:dyDescent="0.2">
      <c r="F1069" s="53"/>
      <c r="G1069" s="53"/>
      <c r="H1069" s="53"/>
      <c r="I1069" s="53"/>
      <c r="J1069" s="53"/>
      <c r="K1069" s="53"/>
      <c r="L1069" s="53"/>
    </row>
    <row r="1070" spans="6:12" s="51" customFormat="1" x14ac:dyDescent="0.2">
      <c r="F1070" s="53"/>
      <c r="G1070" s="53"/>
      <c r="H1070" s="53"/>
      <c r="I1070" s="53"/>
      <c r="J1070" s="53"/>
      <c r="K1070" s="53"/>
      <c r="L1070" s="53"/>
    </row>
    <row r="1071" spans="6:12" s="51" customFormat="1" x14ac:dyDescent="0.2">
      <c r="F1071" s="53"/>
      <c r="G1071" s="53"/>
      <c r="H1071" s="53"/>
      <c r="I1071" s="53"/>
      <c r="J1071" s="53"/>
      <c r="K1071" s="53"/>
      <c r="L1071" s="53"/>
    </row>
    <row r="1072" spans="6:12" s="51" customFormat="1" x14ac:dyDescent="0.2">
      <c r="F1072" s="53"/>
      <c r="G1072" s="53"/>
      <c r="H1072" s="53"/>
      <c r="I1072" s="53"/>
      <c r="J1072" s="53"/>
      <c r="K1072" s="53"/>
      <c r="L1072" s="53"/>
    </row>
    <row r="1073" spans="6:12" s="51" customFormat="1" x14ac:dyDescent="0.2">
      <c r="F1073" s="53"/>
      <c r="G1073" s="53"/>
      <c r="H1073" s="53"/>
      <c r="I1073" s="53"/>
      <c r="J1073" s="53"/>
      <c r="K1073" s="53"/>
      <c r="L1073" s="53"/>
    </row>
    <row r="1074" spans="6:12" s="51" customFormat="1" x14ac:dyDescent="0.2">
      <c r="F1074" s="53"/>
      <c r="G1074" s="53"/>
      <c r="H1074" s="53"/>
      <c r="I1074" s="53"/>
      <c r="J1074" s="53"/>
      <c r="K1074" s="53"/>
      <c r="L1074" s="53"/>
    </row>
    <row r="1075" spans="6:12" s="51" customFormat="1" x14ac:dyDescent="0.2">
      <c r="F1075" s="53"/>
      <c r="G1075" s="53"/>
      <c r="H1075" s="53"/>
      <c r="I1075" s="53"/>
      <c r="J1075" s="53"/>
      <c r="K1075" s="53"/>
      <c r="L1075" s="53"/>
    </row>
    <row r="1076" spans="6:12" s="51" customFormat="1" x14ac:dyDescent="0.2">
      <c r="F1076" s="53"/>
      <c r="G1076" s="53"/>
      <c r="H1076" s="53"/>
      <c r="I1076" s="53"/>
      <c r="J1076" s="53"/>
      <c r="K1076" s="53"/>
      <c r="L1076" s="53"/>
    </row>
    <row r="1077" spans="6:12" s="51" customFormat="1" x14ac:dyDescent="0.2">
      <c r="F1077" s="53"/>
      <c r="G1077" s="53"/>
      <c r="H1077" s="53"/>
      <c r="I1077" s="53"/>
      <c r="J1077" s="53"/>
      <c r="K1077" s="53"/>
      <c r="L1077" s="53"/>
    </row>
    <row r="1078" spans="6:12" s="51" customFormat="1" x14ac:dyDescent="0.2">
      <c r="F1078" s="53"/>
      <c r="G1078" s="53"/>
      <c r="H1078" s="53"/>
      <c r="I1078" s="53"/>
      <c r="J1078" s="53"/>
      <c r="K1078" s="53"/>
      <c r="L1078" s="53"/>
    </row>
    <row r="1079" spans="6:12" s="51" customFormat="1" x14ac:dyDescent="0.2">
      <c r="F1079" s="53"/>
      <c r="G1079" s="53"/>
      <c r="H1079" s="53"/>
      <c r="I1079" s="53"/>
      <c r="J1079" s="53"/>
      <c r="K1079" s="53"/>
      <c r="L1079" s="53"/>
    </row>
    <row r="1080" spans="6:12" s="51" customFormat="1" x14ac:dyDescent="0.2">
      <c r="F1080" s="53"/>
      <c r="G1080" s="53"/>
      <c r="H1080" s="53"/>
      <c r="I1080" s="53"/>
      <c r="J1080" s="53"/>
      <c r="K1080" s="53"/>
      <c r="L1080" s="53"/>
    </row>
    <row r="1081" spans="6:12" s="51" customFormat="1" x14ac:dyDescent="0.2">
      <c r="F1081" s="53"/>
      <c r="G1081" s="53"/>
      <c r="H1081" s="53"/>
      <c r="I1081" s="53"/>
      <c r="J1081" s="53"/>
      <c r="K1081" s="53"/>
      <c r="L1081" s="53"/>
    </row>
    <row r="1082" spans="6:12" s="51" customFormat="1" x14ac:dyDescent="0.2">
      <c r="F1082" s="53"/>
      <c r="G1082" s="53"/>
      <c r="H1082" s="53"/>
      <c r="I1082" s="53"/>
      <c r="J1082" s="53"/>
      <c r="K1082" s="53"/>
      <c r="L1082" s="53"/>
    </row>
    <row r="1083" spans="6:12" s="51" customFormat="1" x14ac:dyDescent="0.2">
      <c r="F1083" s="53"/>
      <c r="G1083" s="53"/>
      <c r="H1083" s="53"/>
      <c r="I1083" s="53"/>
      <c r="J1083" s="53"/>
      <c r="K1083" s="53"/>
      <c r="L1083" s="53"/>
    </row>
    <row r="1084" spans="6:12" s="51" customFormat="1" x14ac:dyDescent="0.2">
      <c r="F1084" s="53"/>
      <c r="G1084" s="53"/>
      <c r="H1084" s="53"/>
      <c r="I1084" s="53"/>
      <c r="J1084" s="53"/>
      <c r="K1084" s="53"/>
      <c r="L1084" s="53"/>
    </row>
    <row r="1085" spans="6:12" s="51" customFormat="1" x14ac:dyDescent="0.2">
      <c r="F1085" s="53"/>
      <c r="G1085" s="53"/>
      <c r="H1085" s="53"/>
      <c r="I1085" s="53"/>
      <c r="J1085" s="53"/>
      <c r="K1085" s="53"/>
      <c r="L1085" s="53"/>
    </row>
    <row r="1086" spans="6:12" s="51" customFormat="1" x14ac:dyDescent="0.2">
      <c r="F1086" s="53"/>
      <c r="G1086" s="53"/>
      <c r="H1086" s="53"/>
      <c r="I1086" s="53"/>
      <c r="J1086" s="53"/>
      <c r="K1086" s="53"/>
      <c r="L1086" s="53"/>
    </row>
    <row r="1087" spans="6:12" s="51" customFormat="1" x14ac:dyDescent="0.2">
      <c r="F1087" s="53"/>
      <c r="G1087" s="53"/>
      <c r="H1087" s="53"/>
      <c r="I1087" s="53"/>
      <c r="J1087" s="53"/>
      <c r="K1087" s="53"/>
      <c r="L1087" s="53"/>
    </row>
    <row r="1088" spans="6:12" s="51" customFormat="1" x14ac:dyDescent="0.2">
      <c r="F1088" s="53"/>
      <c r="G1088" s="53"/>
      <c r="H1088" s="53"/>
      <c r="I1088" s="53"/>
      <c r="J1088" s="53"/>
      <c r="K1088" s="53"/>
      <c r="L1088" s="53"/>
    </row>
    <row r="1089" spans="6:12" s="51" customFormat="1" x14ac:dyDescent="0.2">
      <c r="F1089" s="53"/>
      <c r="G1089" s="53"/>
      <c r="H1089" s="53"/>
      <c r="I1089" s="53"/>
      <c r="J1089" s="53"/>
      <c r="K1089" s="53"/>
      <c r="L1089" s="53"/>
    </row>
    <row r="1090" spans="6:12" s="51" customFormat="1" x14ac:dyDescent="0.2">
      <c r="F1090" s="53"/>
      <c r="G1090" s="53"/>
      <c r="H1090" s="53"/>
      <c r="I1090" s="53"/>
      <c r="J1090" s="53"/>
      <c r="K1090" s="53"/>
      <c r="L1090" s="53"/>
    </row>
    <row r="1091" spans="6:12" s="51" customFormat="1" x14ac:dyDescent="0.2">
      <c r="F1091" s="53"/>
      <c r="G1091" s="53"/>
      <c r="H1091" s="53"/>
      <c r="I1091" s="53"/>
      <c r="J1091" s="53"/>
      <c r="K1091" s="53"/>
      <c r="L1091" s="53"/>
    </row>
    <row r="1092" spans="6:12" s="51" customFormat="1" x14ac:dyDescent="0.2">
      <c r="F1092" s="53"/>
      <c r="G1092" s="53"/>
      <c r="H1092" s="53"/>
      <c r="I1092" s="53"/>
      <c r="J1092" s="53"/>
      <c r="K1092" s="53"/>
      <c r="L1092" s="53"/>
    </row>
    <row r="1093" spans="6:12" s="51" customFormat="1" x14ac:dyDescent="0.2">
      <c r="F1093" s="53"/>
      <c r="G1093" s="53"/>
      <c r="H1093" s="53"/>
      <c r="I1093" s="53"/>
      <c r="J1093" s="53"/>
      <c r="K1093" s="53"/>
      <c r="L1093" s="53"/>
    </row>
    <row r="1094" spans="6:12" s="51" customFormat="1" x14ac:dyDescent="0.2">
      <c r="F1094" s="53"/>
      <c r="G1094" s="53"/>
      <c r="H1094" s="53"/>
      <c r="I1094" s="53"/>
      <c r="J1094" s="53"/>
      <c r="K1094" s="53"/>
      <c r="L1094" s="53"/>
    </row>
    <row r="1095" spans="6:12" s="51" customFormat="1" x14ac:dyDescent="0.2">
      <c r="F1095" s="53"/>
      <c r="G1095" s="53"/>
      <c r="H1095" s="53"/>
      <c r="I1095" s="53"/>
      <c r="J1095" s="53"/>
      <c r="K1095" s="53"/>
      <c r="L1095" s="53"/>
    </row>
    <row r="1096" spans="6:12" s="51" customFormat="1" x14ac:dyDescent="0.2">
      <c r="F1096" s="53"/>
      <c r="G1096" s="53"/>
      <c r="H1096" s="53"/>
      <c r="I1096" s="53"/>
      <c r="J1096" s="53"/>
      <c r="K1096" s="53"/>
      <c r="L1096" s="53"/>
    </row>
    <row r="1097" spans="6:12" s="51" customFormat="1" x14ac:dyDescent="0.2">
      <c r="F1097" s="53"/>
      <c r="G1097" s="53"/>
      <c r="H1097" s="53"/>
      <c r="I1097" s="53"/>
      <c r="J1097" s="53"/>
      <c r="K1097" s="53"/>
      <c r="L1097" s="53"/>
    </row>
    <row r="1098" spans="6:12" s="51" customFormat="1" x14ac:dyDescent="0.2">
      <c r="F1098" s="53"/>
      <c r="G1098" s="53"/>
      <c r="H1098" s="53"/>
      <c r="I1098" s="53"/>
      <c r="J1098" s="53"/>
      <c r="K1098" s="53"/>
      <c r="L1098" s="53"/>
    </row>
    <row r="1099" spans="6:12" s="51" customFormat="1" x14ac:dyDescent="0.2">
      <c r="F1099" s="53"/>
      <c r="G1099" s="53"/>
      <c r="H1099" s="53"/>
      <c r="I1099" s="53"/>
      <c r="J1099" s="53"/>
      <c r="K1099" s="53"/>
      <c r="L1099" s="53"/>
    </row>
    <row r="1100" spans="6:12" s="51" customFormat="1" x14ac:dyDescent="0.2">
      <c r="F1100" s="53"/>
      <c r="G1100" s="53"/>
      <c r="H1100" s="53"/>
      <c r="I1100" s="53"/>
      <c r="J1100" s="53"/>
      <c r="K1100" s="53"/>
      <c r="L1100" s="53"/>
    </row>
    <row r="1101" spans="6:12" s="51" customFormat="1" x14ac:dyDescent="0.2">
      <c r="F1101" s="53"/>
      <c r="G1101" s="53"/>
      <c r="H1101" s="53"/>
      <c r="I1101" s="53"/>
      <c r="J1101" s="53"/>
      <c r="K1101" s="53"/>
      <c r="L1101" s="53"/>
    </row>
    <row r="1102" spans="6:12" s="51" customFormat="1" x14ac:dyDescent="0.2">
      <c r="F1102" s="53"/>
      <c r="G1102" s="53"/>
      <c r="H1102" s="53"/>
      <c r="I1102" s="53"/>
      <c r="J1102" s="53"/>
      <c r="K1102" s="53"/>
      <c r="L1102" s="53"/>
    </row>
    <row r="1103" spans="6:12" s="51" customFormat="1" x14ac:dyDescent="0.2">
      <c r="F1103" s="53"/>
      <c r="G1103" s="53"/>
      <c r="H1103" s="53"/>
      <c r="I1103" s="53"/>
      <c r="J1103" s="53"/>
      <c r="K1103" s="53"/>
      <c r="L1103" s="53"/>
    </row>
    <row r="1104" spans="6:12" s="51" customFormat="1" x14ac:dyDescent="0.2">
      <c r="F1104" s="53"/>
      <c r="G1104" s="53"/>
      <c r="H1104" s="53"/>
      <c r="I1104" s="53"/>
      <c r="J1104" s="53"/>
      <c r="K1104" s="53"/>
      <c r="L1104" s="53"/>
    </row>
    <row r="1105" spans="6:12" s="51" customFormat="1" x14ac:dyDescent="0.2">
      <c r="F1105" s="53"/>
      <c r="G1105" s="53"/>
      <c r="H1105" s="53"/>
      <c r="I1105" s="53"/>
      <c r="J1105" s="53"/>
      <c r="K1105" s="53"/>
      <c r="L1105" s="53"/>
    </row>
    <row r="1106" spans="6:12" s="51" customFormat="1" x14ac:dyDescent="0.2">
      <c r="F1106" s="53"/>
      <c r="G1106" s="53"/>
      <c r="H1106" s="53"/>
      <c r="I1106" s="53"/>
      <c r="J1106" s="53"/>
      <c r="K1106" s="53"/>
      <c r="L1106" s="53"/>
    </row>
    <row r="1107" spans="6:12" s="51" customFormat="1" x14ac:dyDescent="0.2">
      <c r="F1107" s="53"/>
      <c r="G1107" s="53"/>
      <c r="H1107" s="53"/>
      <c r="I1107" s="53"/>
      <c r="J1107" s="53"/>
      <c r="K1107" s="53"/>
      <c r="L1107" s="53"/>
    </row>
    <row r="1108" spans="6:12" s="51" customFormat="1" x14ac:dyDescent="0.2">
      <c r="F1108" s="53"/>
      <c r="G1108" s="53"/>
      <c r="H1108" s="53"/>
      <c r="I1108" s="53"/>
      <c r="J1108" s="53"/>
      <c r="K1108" s="53"/>
      <c r="L1108" s="53"/>
    </row>
    <row r="1109" spans="6:12" s="51" customFormat="1" x14ac:dyDescent="0.2">
      <c r="F1109" s="53"/>
      <c r="G1109" s="53"/>
      <c r="H1109" s="53"/>
      <c r="I1109" s="53"/>
      <c r="J1109" s="53"/>
      <c r="K1109" s="53"/>
      <c r="L1109" s="53"/>
    </row>
    <row r="1110" spans="6:12" s="51" customFormat="1" x14ac:dyDescent="0.2">
      <c r="F1110" s="53"/>
      <c r="G1110" s="53"/>
      <c r="H1110" s="53"/>
      <c r="I1110" s="53"/>
      <c r="J1110" s="53"/>
      <c r="K1110" s="53"/>
      <c r="L1110" s="53"/>
    </row>
    <row r="1111" spans="6:12" s="51" customFormat="1" x14ac:dyDescent="0.2">
      <c r="F1111" s="53"/>
      <c r="G1111" s="53"/>
      <c r="H1111" s="53"/>
      <c r="I1111" s="53"/>
      <c r="J1111" s="53"/>
      <c r="K1111" s="53"/>
      <c r="L1111" s="53"/>
    </row>
    <row r="1112" spans="6:12" s="51" customFormat="1" x14ac:dyDescent="0.2">
      <c r="F1112" s="53"/>
      <c r="G1112" s="53"/>
      <c r="H1112" s="53"/>
      <c r="I1112" s="53"/>
      <c r="J1112" s="53"/>
      <c r="K1112" s="53"/>
      <c r="L1112" s="53"/>
    </row>
    <row r="1113" spans="6:12" s="51" customFormat="1" x14ac:dyDescent="0.2">
      <c r="F1113" s="53"/>
      <c r="G1113" s="53"/>
      <c r="H1113" s="53"/>
      <c r="I1113" s="53"/>
      <c r="J1113" s="53"/>
      <c r="K1113" s="53"/>
      <c r="L1113" s="53"/>
    </row>
    <row r="1114" spans="6:12" s="51" customFormat="1" x14ac:dyDescent="0.2">
      <c r="F1114" s="53"/>
      <c r="G1114" s="53"/>
      <c r="H1114" s="53"/>
      <c r="I1114" s="53"/>
      <c r="J1114" s="53"/>
      <c r="K1114" s="53"/>
      <c r="L1114" s="53"/>
    </row>
    <row r="1115" spans="6:12" s="51" customFormat="1" x14ac:dyDescent="0.2">
      <c r="F1115" s="53"/>
      <c r="G1115" s="53"/>
      <c r="H1115" s="53"/>
      <c r="I1115" s="53"/>
      <c r="J1115" s="53"/>
      <c r="K1115" s="53"/>
      <c r="L1115" s="53"/>
    </row>
    <row r="1116" spans="6:12" s="51" customFormat="1" x14ac:dyDescent="0.2">
      <c r="F1116" s="53"/>
      <c r="G1116" s="53"/>
      <c r="H1116" s="53"/>
      <c r="I1116" s="53"/>
      <c r="J1116" s="53"/>
      <c r="K1116" s="53"/>
      <c r="L1116" s="53"/>
    </row>
    <row r="1117" spans="6:12" s="51" customFormat="1" x14ac:dyDescent="0.2">
      <c r="F1117" s="53"/>
      <c r="G1117" s="53"/>
      <c r="H1117" s="53"/>
      <c r="I1117" s="53"/>
      <c r="J1117" s="53"/>
      <c r="K1117" s="53"/>
      <c r="L1117" s="53"/>
    </row>
    <row r="1118" spans="6:12" s="51" customFormat="1" x14ac:dyDescent="0.2">
      <c r="F1118" s="53"/>
      <c r="G1118" s="53"/>
      <c r="H1118" s="53"/>
      <c r="I1118" s="53"/>
      <c r="J1118" s="53"/>
      <c r="K1118" s="53"/>
      <c r="L1118" s="53"/>
    </row>
    <row r="1119" spans="6:12" s="51" customFormat="1" x14ac:dyDescent="0.2">
      <c r="F1119" s="53"/>
      <c r="G1119" s="53"/>
      <c r="H1119" s="53"/>
      <c r="I1119" s="53"/>
      <c r="J1119" s="53"/>
      <c r="K1119" s="53"/>
      <c r="L1119" s="53"/>
    </row>
    <row r="1120" spans="6:12" s="51" customFormat="1" x14ac:dyDescent="0.2">
      <c r="F1120" s="53"/>
      <c r="G1120" s="53"/>
      <c r="H1120" s="53"/>
      <c r="I1120" s="53"/>
      <c r="J1120" s="53"/>
      <c r="K1120" s="53"/>
      <c r="L1120" s="53"/>
    </row>
    <row r="1121" spans="6:12" s="51" customFormat="1" x14ac:dyDescent="0.2">
      <c r="F1121" s="53"/>
      <c r="G1121" s="53"/>
      <c r="H1121" s="53"/>
      <c r="I1121" s="53"/>
      <c r="J1121" s="53"/>
      <c r="K1121" s="53"/>
      <c r="L1121" s="53"/>
    </row>
    <row r="1122" spans="6:12" s="51" customFormat="1" x14ac:dyDescent="0.2">
      <c r="F1122" s="53"/>
      <c r="G1122" s="53"/>
      <c r="H1122" s="53"/>
      <c r="I1122" s="53"/>
      <c r="J1122" s="53"/>
      <c r="K1122" s="53"/>
      <c r="L1122" s="53"/>
    </row>
    <row r="1123" spans="6:12" s="51" customFormat="1" x14ac:dyDescent="0.2">
      <c r="F1123" s="53"/>
      <c r="G1123" s="53"/>
      <c r="H1123" s="53"/>
      <c r="I1123" s="53"/>
      <c r="J1123" s="53"/>
      <c r="K1123" s="53"/>
      <c r="L1123" s="53"/>
    </row>
    <row r="1124" spans="6:12" s="51" customFormat="1" x14ac:dyDescent="0.2">
      <c r="F1124" s="53"/>
      <c r="G1124" s="53"/>
      <c r="H1124" s="53"/>
      <c r="I1124" s="53"/>
      <c r="J1124" s="53"/>
      <c r="K1124" s="53"/>
      <c r="L1124" s="53"/>
    </row>
    <row r="1125" spans="6:12" s="51" customFormat="1" x14ac:dyDescent="0.2">
      <c r="F1125" s="53"/>
      <c r="G1125" s="53"/>
      <c r="H1125" s="53"/>
      <c r="I1125" s="53"/>
      <c r="J1125" s="53"/>
      <c r="K1125" s="53"/>
      <c r="L1125" s="53"/>
    </row>
    <row r="1126" spans="6:12" s="51" customFormat="1" x14ac:dyDescent="0.2">
      <c r="F1126" s="53"/>
      <c r="G1126" s="53"/>
      <c r="H1126" s="53"/>
      <c r="I1126" s="53"/>
      <c r="J1126" s="53"/>
      <c r="K1126" s="53"/>
      <c r="L1126" s="53"/>
    </row>
    <row r="1127" spans="6:12" s="51" customFormat="1" x14ac:dyDescent="0.2">
      <c r="F1127" s="53"/>
      <c r="G1127" s="53"/>
      <c r="H1127" s="53"/>
      <c r="I1127" s="53"/>
      <c r="J1127" s="53"/>
      <c r="K1127" s="53"/>
      <c r="L1127" s="53"/>
    </row>
    <row r="1128" spans="6:12" s="51" customFormat="1" x14ac:dyDescent="0.2">
      <c r="F1128" s="53"/>
      <c r="G1128" s="53"/>
      <c r="H1128" s="53"/>
      <c r="I1128" s="53"/>
      <c r="J1128" s="53"/>
      <c r="K1128" s="53"/>
      <c r="L1128" s="53"/>
    </row>
    <row r="1129" spans="6:12" s="51" customFormat="1" x14ac:dyDescent="0.2">
      <c r="F1129" s="53"/>
      <c r="G1129" s="53"/>
      <c r="H1129" s="53"/>
      <c r="I1129" s="53"/>
      <c r="J1129" s="53"/>
      <c r="K1129" s="53"/>
      <c r="L1129" s="53"/>
    </row>
    <row r="1130" spans="6:12" s="51" customFormat="1" x14ac:dyDescent="0.2">
      <c r="F1130" s="53"/>
      <c r="G1130" s="53"/>
      <c r="H1130" s="53"/>
      <c r="I1130" s="53"/>
      <c r="J1130" s="53"/>
      <c r="K1130" s="53"/>
      <c r="L1130" s="53"/>
    </row>
    <row r="1131" spans="6:12" s="51" customFormat="1" x14ac:dyDescent="0.2">
      <c r="F1131" s="53"/>
      <c r="G1131" s="53"/>
      <c r="H1131" s="53"/>
      <c r="I1131" s="53"/>
      <c r="J1131" s="53"/>
      <c r="K1131" s="53"/>
      <c r="L1131" s="53"/>
    </row>
    <row r="1132" spans="6:12" s="51" customFormat="1" x14ac:dyDescent="0.2">
      <c r="F1132" s="53"/>
      <c r="G1132" s="53"/>
      <c r="H1132" s="53"/>
      <c r="I1132" s="53"/>
      <c r="J1132" s="53"/>
      <c r="K1132" s="53"/>
      <c r="L1132" s="53"/>
    </row>
    <row r="1133" spans="6:12" s="51" customFormat="1" x14ac:dyDescent="0.2">
      <c r="F1133" s="53"/>
      <c r="G1133" s="53"/>
      <c r="H1133" s="53"/>
      <c r="I1133" s="53"/>
      <c r="J1133" s="53"/>
      <c r="K1133" s="53"/>
      <c r="L1133" s="53"/>
    </row>
    <row r="1134" spans="6:12" s="51" customFormat="1" x14ac:dyDescent="0.2">
      <c r="F1134" s="53"/>
      <c r="G1134" s="53"/>
      <c r="H1134" s="53"/>
      <c r="I1134" s="53"/>
      <c r="J1134" s="53"/>
      <c r="K1134" s="53"/>
      <c r="L1134" s="53"/>
    </row>
    <row r="1135" spans="6:12" s="51" customFormat="1" x14ac:dyDescent="0.2">
      <c r="F1135" s="53"/>
      <c r="G1135" s="53"/>
      <c r="H1135" s="53"/>
      <c r="I1135" s="53"/>
      <c r="J1135" s="53"/>
      <c r="K1135" s="53"/>
      <c r="L1135" s="53"/>
    </row>
    <row r="1136" spans="6:12" s="51" customFormat="1" x14ac:dyDescent="0.2">
      <c r="F1136" s="53"/>
      <c r="G1136" s="53"/>
      <c r="H1136" s="53"/>
      <c r="I1136" s="53"/>
      <c r="J1136" s="53"/>
      <c r="K1136" s="53"/>
      <c r="L1136" s="53"/>
    </row>
    <row r="1137" spans="6:12" s="51" customFormat="1" x14ac:dyDescent="0.2">
      <c r="F1137" s="53"/>
      <c r="G1137" s="53"/>
      <c r="H1137" s="53"/>
      <c r="I1137" s="53"/>
      <c r="J1137" s="53"/>
      <c r="K1137" s="53"/>
      <c r="L1137" s="53"/>
    </row>
    <row r="1138" spans="6:12" s="51" customFormat="1" x14ac:dyDescent="0.2">
      <c r="F1138" s="53"/>
      <c r="G1138" s="53"/>
      <c r="H1138" s="53"/>
      <c r="I1138" s="53"/>
      <c r="J1138" s="53"/>
      <c r="K1138" s="53"/>
      <c r="L1138" s="53"/>
    </row>
    <row r="1139" spans="6:12" s="51" customFormat="1" x14ac:dyDescent="0.2">
      <c r="F1139" s="53"/>
      <c r="G1139" s="53"/>
      <c r="H1139" s="53"/>
      <c r="I1139" s="53"/>
      <c r="J1139" s="53"/>
      <c r="K1139" s="53"/>
      <c r="L1139" s="53"/>
    </row>
    <row r="1140" spans="6:12" s="51" customFormat="1" x14ac:dyDescent="0.2">
      <c r="F1140" s="53"/>
      <c r="G1140" s="53"/>
      <c r="H1140" s="53"/>
      <c r="I1140" s="53"/>
      <c r="J1140" s="53"/>
      <c r="K1140" s="53"/>
      <c r="L1140" s="53"/>
    </row>
    <row r="1141" spans="6:12" s="51" customFormat="1" x14ac:dyDescent="0.2">
      <c r="F1141" s="53"/>
      <c r="G1141" s="53"/>
      <c r="H1141" s="53"/>
      <c r="I1141" s="53"/>
      <c r="J1141" s="53"/>
      <c r="K1141" s="53"/>
      <c r="L1141" s="53"/>
    </row>
    <row r="1142" spans="6:12" s="51" customFormat="1" x14ac:dyDescent="0.2">
      <c r="F1142" s="53"/>
      <c r="G1142" s="53"/>
      <c r="H1142" s="53"/>
      <c r="I1142" s="53"/>
      <c r="J1142" s="53"/>
      <c r="K1142" s="53"/>
      <c r="L1142" s="53"/>
    </row>
    <row r="1143" spans="6:12" s="51" customFormat="1" x14ac:dyDescent="0.2">
      <c r="F1143" s="53"/>
      <c r="G1143" s="53"/>
      <c r="H1143" s="53"/>
      <c r="I1143" s="53"/>
      <c r="J1143" s="53"/>
      <c r="K1143" s="53"/>
      <c r="L1143" s="53"/>
    </row>
    <row r="1144" spans="6:12" s="51" customFormat="1" x14ac:dyDescent="0.2">
      <c r="F1144" s="53"/>
      <c r="G1144" s="53"/>
      <c r="H1144" s="53"/>
      <c r="I1144" s="53"/>
      <c r="J1144" s="53"/>
      <c r="K1144" s="53"/>
      <c r="L1144" s="53"/>
    </row>
    <row r="1145" spans="6:12" s="51" customFormat="1" x14ac:dyDescent="0.2">
      <c r="F1145" s="53"/>
      <c r="G1145" s="53"/>
      <c r="H1145" s="53"/>
      <c r="I1145" s="53"/>
      <c r="J1145" s="53"/>
      <c r="K1145" s="53"/>
      <c r="L1145" s="53"/>
    </row>
    <row r="1146" spans="6:12" s="51" customFormat="1" x14ac:dyDescent="0.2">
      <c r="F1146" s="53"/>
      <c r="G1146" s="53"/>
      <c r="H1146" s="53"/>
      <c r="I1146" s="53"/>
      <c r="J1146" s="53"/>
      <c r="K1146" s="53"/>
      <c r="L1146" s="53"/>
    </row>
    <row r="1147" spans="6:12" s="51" customFormat="1" x14ac:dyDescent="0.2">
      <c r="F1147" s="53"/>
      <c r="G1147" s="53"/>
      <c r="H1147" s="53"/>
      <c r="I1147" s="53"/>
      <c r="J1147" s="53"/>
      <c r="K1147" s="53"/>
      <c r="L1147" s="53"/>
    </row>
    <row r="1148" spans="6:12" s="51" customFormat="1" x14ac:dyDescent="0.2">
      <c r="F1148" s="53"/>
      <c r="G1148" s="53"/>
      <c r="H1148" s="53"/>
      <c r="I1148" s="53"/>
      <c r="J1148" s="53"/>
      <c r="K1148" s="53"/>
      <c r="L1148" s="53"/>
    </row>
    <row r="1149" spans="6:12" s="51" customFormat="1" x14ac:dyDescent="0.2">
      <c r="F1149" s="53"/>
      <c r="G1149" s="53"/>
      <c r="H1149" s="53"/>
      <c r="I1149" s="53"/>
      <c r="J1149" s="53"/>
      <c r="K1149" s="53"/>
      <c r="L1149" s="53"/>
    </row>
    <row r="1150" spans="6:12" s="51" customFormat="1" x14ac:dyDescent="0.2">
      <c r="F1150" s="53"/>
      <c r="G1150" s="53"/>
      <c r="H1150" s="53"/>
      <c r="I1150" s="53"/>
      <c r="J1150" s="53"/>
      <c r="K1150" s="53"/>
      <c r="L1150" s="53"/>
    </row>
    <row r="1151" spans="6:12" s="51" customFormat="1" x14ac:dyDescent="0.2">
      <c r="F1151" s="53"/>
      <c r="G1151" s="53"/>
      <c r="H1151" s="53"/>
      <c r="I1151" s="53"/>
      <c r="J1151" s="53"/>
      <c r="K1151" s="53"/>
      <c r="L1151" s="53"/>
    </row>
    <row r="1152" spans="6:12" s="51" customFormat="1" x14ac:dyDescent="0.2">
      <c r="F1152" s="53"/>
      <c r="G1152" s="53"/>
      <c r="H1152" s="53"/>
      <c r="I1152" s="53"/>
      <c r="J1152" s="53"/>
      <c r="K1152" s="53"/>
      <c r="L1152" s="53"/>
    </row>
    <row r="1153" spans="6:12" s="51" customFormat="1" x14ac:dyDescent="0.2">
      <c r="F1153" s="53"/>
      <c r="G1153" s="53"/>
      <c r="H1153" s="53"/>
      <c r="I1153" s="53"/>
      <c r="J1153" s="53"/>
      <c r="K1153" s="53"/>
      <c r="L1153" s="53"/>
    </row>
    <row r="1154" spans="6:12" s="51" customFormat="1" x14ac:dyDescent="0.2">
      <c r="F1154" s="53"/>
      <c r="G1154" s="53"/>
      <c r="H1154" s="53"/>
      <c r="I1154" s="53"/>
      <c r="J1154" s="53"/>
      <c r="K1154" s="53"/>
      <c r="L1154" s="53"/>
    </row>
    <row r="1155" spans="6:12" s="51" customFormat="1" x14ac:dyDescent="0.2">
      <c r="F1155" s="53"/>
      <c r="G1155" s="53"/>
      <c r="H1155" s="53"/>
      <c r="I1155" s="53"/>
      <c r="J1155" s="53"/>
      <c r="K1155" s="53"/>
      <c r="L1155" s="53"/>
    </row>
    <row r="1156" spans="6:12" s="51" customFormat="1" x14ac:dyDescent="0.2">
      <c r="F1156" s="53"/>
      <c r="G1156" s="53"/>
      <c r="H1156" s="53"/>
      <c r="I1156" s="53"/>
      <c r="J1156" s="53"/>
      <c r="K1156" s="53"/>
      <c r="L1156" s="53"/>
    </row>
    <row r="1157" spans="6:12" s="51" customFormat="1" x14ac:dyDescent="0.2">
      <c r="F1157" s="53"/>
      <c r="G1157" s="53"/>
      <c r="H1157" s="53"/>
      <c r="I1157" s="53"/>
      <c r="J1157" s="53"/>
      <c r="K1157" s="53"/>
      <c r="L1157" s="53"/>
    </row>
    <row r="1158" spans="6:12" s="51" customFormat="1" x14ac:dyDescent="0.2">
      <c r="F1158" s="53"/>
      <c r="G1158" s="53"/>
      <c r="H1158" s="53"/>
      <c r="I1158" s="53"/>
      <c r="J1158" s="53"/>
      <c r="K1158" s="53"/>
      <c r="L1158" s="53"/>
    </row>
    <row r="1159" spans="6:12" s="51" customFormat="1" x14ac:dyDescent="0.2">
      <c r="F1159" s="53"/>
      <c r="G1159" s="53"/>
      <c r="H1159" s="53"/>
      <c r="I1159" s="53"/>
      <c r="J1159" s="53"/>
      <c r="K1159" s="53"/>
      <c r="L1159" s="53"/>
    </row>
    <row r="1160" spans="6:12" s="51" customFormat="1" x14ac:dyDescent="0.2">
      <c r="F1160" s="53"/>
      <c r="G1160" s="53"/>
      <c r="H1160" s="53"/>
      <c r="I1160" s="53"/>
      <c r="J1160" s="53"/>
      <c r="K1160" s="53"/>
      <c r="L1160" s="53"/>
    </row>
    <row r="1161" spans="6:12" s="51" customFormat="1" x14ac:dyDescent="0.2">
      <c r="F1161" s="53"/>
      <c r="G1161" s="53"/>
      <c r="H1161" s="53"/>
      <c r="I1161" s="53"/>
      <c r="J1161" s="53"/>
      <c r="K1161" s="53"/>
      <c r="L1161" s="53"/>
    </row>
    <row r="1162" spans="6:12" s="51" customFormat="1" x14ac:dyDescent="0.2">
      <c r="F1162" s="53"/>
      <c r="G1162" s="53"/>
      <c r="H1162" s="53"/>
      <c r="I1162" s="53"/>
      <c r="J1162" s="53"/>
      <c r="K1162" s="53"/>
      <c r="L1162" s="53"/>
    </row>
    <row r="1163" spans="6:12" s="51" customFormat="1" x14ac:dyDescent="0.2">
      <c r="F1163" s="53"/>
      <c r="G1163" s="53"/>
      <c r="H1163" s="53"/>
      <c r="I1163" s="53"/>
      <c r="J1163" s="53"/>
      <c r="K1163" s="53"/>
      <c r="L1163" s="53"/>
    </row>
    <row r="1164" spans="6:12" s="51" customFormat="1" x14ac:dyDescent="0.2">
      <c r="F1164" s="53"/>
      <c r="G1164" s="53"/>
      <c r="H1164" s="53"/>
      <c r="I1164" s="53"/>
      <c r="J1164" s="53"/>
      <c r="K1164" s="53"/>
      <c r="L1164" s="53"/>
    </row>
    <row r="1165" spans="6:12" s="51" customFormat="1" x14ac:dyDescent="0.2">
      <c r="F1165" s="53"/>
      <c r="G1165" s="53"/>
      <c r="H1165" s="53"/>
      <c r="I1165" s="53"/>
      <c r="J1165" s="53"/>
      <c r="K1165" s="53"/>
      <c r="L1165" s="53"/>
    </row>
    <row r="1166" spans="6:12" s="51" customFormat="1" x14ac:dyDescent="0.2">
      <c r="F1166" s="53"/>
      <c r="G1166" s="53"/>
      <c r="H1166" s="53"/>
      <c r="I1166" s="53"/>
      <c r="J1166" s="53"/>
      <c r="K1166" s="53"/>
      <c r="L1166" s="53"/>
    </row>
    <row r="1167" spans="6:12" s="51" customFormat="1" x14ac:dyDescent="0.2">
      <c r="F1167" s="53"/>
      <c r="G1167" s="53"/>
      <c r="H1167" s="53"/>
      <c r="I1167" s="53"/>
      <c r="J1167" s="53"/>
      <c r="K1167" s="53"/>
      <c r="L1167" s="53"/>
    </row>
    <row r="1168" spans="6:12" s="51" customFormat="1" x14ac:dyDescent="0.2">
      <c r="F1168" s="53"/>
      <c r="G1168" s="53"/>
      <c r="H1168" s="53"/>
      <c r="I1168" s="53"/>
      <c r="J1168" s="53"/>
      <c r="K1168" s="53"/>
      <c r="L1168" s="53"/>
    </row>
    <row r="1169" spans="6:12" s="51" customFormat="1" x14ac:dyDescent="0.2">
      <c r="F1169" s="53"/>
      <c r="G1169" s="53"/>
      <c r="H1169" s="53"/>
      <c r="I1169" s="53"/>
      <c r="J1169" s="53"/>
      <c r="K1169" s="53"/>
      <c r="L1169" s="53"/>
    </row>
    <row r="1170" spans="6:12" s="51" customFormat="1" x14ac:dyDescent="0.2">
      <c r="F1170" s="53"/>
      <c r="G1170" s="53"/>
      <c r="H1170" s="53"/>
      <c r="I1170" s="53"/>
      <c r="J1170" s="53"/>
      <c r="K1170" s="53"/>
      <c r="L1170" s="53"/>
    </row>
    <row r="1171" spans="6:12" s="51" customFormat="1" x14ac:dyDescent="0.2">
      <c r="F1171" s="53"/>
      <c r="G1171" s="53"/>
      <c r="H1171" s="53"/>
      <c r="I1171" s="53"/>
      <c r="J1171" s="53"/>
      <c r="K1171" s="53"/>
      <c r="L1171" s="53"/>
    </row>
    <row r="1172" spans="6:12" s="51" customFormat="1" x14ac:dyDescent="0.2">
      <c r="F1172" s="53"/>
      <c r="G1172" s="53"/>
      <c r="H1172" s="53"/>
      <c r="I1172" s="53"/>
      <c r="J1172" s="53"/>
      <c r="K1172" s="53"/>
      <c r="L1172" s="53"/>
    </row>
    <row r="1173" spans="6:12" s="51" customFormat="1" x14ac:dyDescent="0.2">
      <c r="F1173" s="53"/>
      <c r="G1173" s="53"/>
      <c r="H1173" s="53"/>
      <c r="I1173" s="53"/>
      <c r="J1173" s="53"/>
      <c r="K1173" s="53"/>
      <c r="L1173" s="53"/>
    </row>
    <row r="1174" spans="6:12" s="51" customFormat="1" x14ac:dyDescent="0.2">
      <c r="F1174" s="53"/>
      <c r="G1174" s="53"/>
      <c r="H1174" s="53"/>
      <c r="I1174" s="53"/>
      <c r="J1174" s="53"/>
      <c r="K1174" s="53"/>
      <c r="L1174" s="53"/>
    </row>
    <row r="1175" spans="6:12" s="51" customFormat="1" x14ac:dyDescent="0.2">
      <c r="F1175" s="53"/>
      <c r="G1175" s="53"/>
      <c r="H1175" s="53"/>
      <c r="I1175" s="53"/>
      <c r="J1175" s="53"/>
      <c r="K1175" s="53"/>
      <c r="L1175" s="53"/>
    </row>
    <row r="1176" spans="6:12" s="51" customFormat="1" x14ac:dyDescent="0.2">
      <c r="F1176" s="53"/>
      <c r="G1176" s="53"/>
      <c r="H1176" s="53"/>
      <c r="I1176" s="53"/>
      <c r="J1176" s="53"/>
      <c r="K1176" s="53"/>
      <c r="L1176" s="53"/>
    </row>
    <row r="1177" spans="6:12" s="51" customFormat="1" x14ac:dyDescent="0.2">
      <c r="F1177" s="53"/>
      <c r="G1177" s="53"/>
      <c r="H1177" s="53"/>
      <c r="I1177" s="53"/>
      <c r="J1177" s="53"/>
      <c r="K1177" s="53"/>
      <c r="L1177" s="53"/>
    </row>
    <row r="1178" spans="6:12" s="51" customFormat="1" x14ac:dyDescent="0.2">
      <c r="F1178" s="53"/>
      <c r="G1178" s="53"/>
      <c r="H1178" s="53"/>
      <c r="I1178" s="53"/>
      <c r="J1178" s="53"/>
      <c r="K1178" s="53"/>
      <c r="L1178" s="53"/>
    </row>
    <row r="1179" spans="6:12" s="51" customFormat="1" x14ac:dyDescent="0.2">
      <c r="F1179" s="53"/>
      <c r="G1179" s="53"/>
      <c r="H1179" s="53"/>
      <c r="I1179" s="53"/>
      <c r="J1179" s="53"/>
      <c r="K1179" s="53"/>
      <c r="L1179" s="53"/>
    </row>
    <row r="1180" spans="6:12" s="51" customFormat="1" x14ac:dyDescent="0.2">
      <c r="F1180" s="53"/>
      <c r="G1180" s="53"/>
      <c r="H1180" s="53"/>
      <c r="I1180" s="53"/>
      <c r="J1180" s="53"/>
      <c r="K1180" s="53"/>
      <c r="L1180" s="53"/>
    </row>
    <row r="1181" spans="6:12" s="51" customFormat="1" x14ac:dyDescent="0.2">
      <c r="F1181" s="53"/>
      <c r="G1181" s="53"/>
      <c r="H1181" s="53"/>
      <c r="I1181" s="53"/>
      <c r="J1181" s="53"/>
      <c r="K1181" s="53"/>
      <c r="L1181" s="53"/>
    </row>
    <row r="1182" spans="6:12" s="51" customFormat="1" x14ac:dyDescent="0.2">
      <c r="F1182" s="53"/>
      <c r="G1182" s="53"/>
      <c r="H1182" s="53"/>
      <c r="I1182" s="53"/>
      <c r="J1182" s="53"/>
      <c r="K1182" s="53"/>
      <c r="L1182" s="53"/>
    </row>
    <row r="1183" spans="6:12" s="51" customFormat="1" x14ac:dyDescent="0.2">
      <c r="F1183" s="53"/>
      <c r="G1183" s="53"/>
      <c r="H1183" s="53"/>
      <c r="I1183" s="53"/>
      <c r="J1183" s="53"/>
      <c r="K1183" s="53"/>
      <c r="L1183" s="53"/>
    </row>
    <row r="1184" spans="6:12" s="51" customFormat="1" x14ac:dyDescent="0.2">
      <c r="F1184" s="53"/>
      <c r="G1184" s="53"/>
      <c r="H1184" s="53"/>
      <c r="I1184" s="53"/>
      <c r="J1184" s="53"/>
      <c r="K1184" s="53"/>
      <c r="L1184" s="53"/>
    </row>
    <row r="1185" spans="2:12" x14ac:dyDescent="0.2">
      <c r="B1185" s="51"/>
      <c r="F1185" s="53"/>
      <c r="G1185" s="53"/>
      <c r="H1185" s="53"/>
      <c r="I1185" s="53"/>
      <c r="J1185" s="53"/>
      <c r="K1185" s="53"/>
      <c r="L1185" s="53"/>
    </row>
    <row r="1186" spans="2:12" x14ac:dyDescent="0.2">
      <c r="B1186" s="51"/>
      <c r="F1186" s="53"/>
      <c r="G1186" s="53"/>
      <c r="H1186" s="53"/>
      <c r="I1186" s="53"/>
      <c r="J1186" s="53"/>
      <c r="K1186" s="53"/>
      <c r="L1186" s="53"/>
    </row>
    <row r="1187" spans="2:12" x14ac:dyDescent="0.2">
      <c r="B1187" s="51"/>
      <c r="F1187" s="53"/>
      <c r="G1187" s="53"/>
      <c r="H1187" s="53"/>
      <c r="I1187" s="53"/>
      <c r="J1187" s="53"/>
      <c r="K1187" s="53"/>
      <c r="L1187" s="53"/>
    </row>
    <row r="1188" spans="2:12" x14ac:dyDescent="0.2">
      <c r="B1188" s="51"/>
      <c r="F1188" s="53"/>
      <c r="G1188" s="53"/>
      <c r="H1188" s="53"/>
      <c r="I1188" s="53"/>
      <c r="J1188" s="53"/>
      <c r="K1188" s="53"/>
      <c r="L1188" s="53"/>
    </row>
  </sheetData>
  <mergeCells count="5">
    <mergeCell ref="I1:L1"/>
    <mergeCell ref="O84:O86"/>
    <mergeCell ref="O108:O114"/>
    <mergeCell ref="O115:O116"/>
    <mergeCell ref="O172:O174"/>
  </mergeCells>
  <dataValidations count="1">
    <dataValidation type="list" allowBlank="1" showInputMessage="1" showErrorMessage="1" sqref="B3" xr:uid="{00000000-0002-0000-03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O1066"/>
  <sheetViews>
    <sheetView workbookViewId="0">
      <pane xSplit="13" ySplit="5" topLeftCell="N40" activePane="bottomRight" state="frozen"/>
      <selection pane="topRight" activeCell="N1" sqref="N1"/>
      <selection pane="bottomLeft" activeCell="A6" sqref="A6"/>
      <selection pane="bottomRight" activeCell="B60" sqref="B60:B61"/>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27</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53">
        <v>27</v>
      </c>
      <c r="G8" s="59" t="str">
        <f t="shared" ref="G8:G14" si="0">+$G$3</f>
        <v>903</v>
      </c>
      <c r="H8" s="53" t="s">
        <v>74</v>
      </c>
      <c r="I8" s="53" t="s">
        <v>9</v>
      </c>
      <c r="J8" s="53" t="s">
        <v>267</v>
      </c>
      <c r="K8" s="53" t="s">
        <v>16</v>
      </c>
      <c r="L8" s="53" t="s">
        <v>9</v>
      </c>
      <c r="M8" s="54"/>
      <c r="N8" s="89"/>
      <c r="O8" s="88"/>
    </row>
    <row r="9" spans="2:15" x14ac:dyDescent="0.2">
      <c r="B9" s="57" t="s">
        <v>637</v>
      </c>
      <c r="C9" s="51">
        <v>8001</v>
      </c>
      <c r="D9" s="51">
        <v>80010</v>
      </c>
      <c r="E9" s="58">
        <v>0</v>
      </c>
      <c r="F9" s="53">
        <v>27</v>
      </c>
      <c r="G9" s="59" t="str">
        <f t="shared" si="0"/>
        <v>903</v>
      </c>
      <c r="H9" s="53" t="s">
        <v>74</v>
      </c>
      <c r="I9" s="53" t="s">
        <v>9</v>
      </c>
      <c r="J9" s="60" t="s">
        <v>636</v>
      </c>
      <c r="K9" s="53" t="s">
        <v>16</v>
      </c>
      <c r="L9" s="53" t="s">
        <v>9</v>
      </c>
      <c r="M9" s="54"/>
      <c r="N9" s="89"/>
      <c r="O9" s="88"/>
    </row>
    <row r="10" spans="2:15" x14ac:dyDescent="0.2">
      <c r="B10" s="57" t="s">
        <v>282</v>
      </c>
      <c r="C10" s="51">
        <v>8001</v>
      </c>
      <c r="D10" s="51">
        <v>80010</v>
      </c>
      <c r="E10" s="58">
        <v>0</v>
      </c>
      <c r="F10" s="53">
        <v>27</v>
      </c>
      <c r="G10" s="59" t="str">
        <f t="shared" si="0"/>
        <v>903</v>
      </c>
      <c r="H10" s="53" t="s">
        <v>74</v>
      </c>
      <c r="I10" s="53" t="s">
        <v>9</v>
      </c>
      <c r="J10" s="53" t="s">
        <v>20</v>
      </c>
      <c r="K10" s="53" t="s">
        <v>16</v>
      </c>
      <c r="L10" s="53" t="s">
        <v>9</v>
      </c>
      <c r="M10" s="54"/>
      <c r="N10" s="89"/>
      <c r="O10" s="88"/>
    </row>
    <row r="11" spans="2:15" x14ac:dyDescent="0.2">
      <c r="B11" s="57" t="s">
        <v>311</v>
      </c>
      <c r="C11" s="51">
        <v>8001</v>
      </c>
      <c r="D11" s="51">
        <v>80010</v>
      </c>
      <c r="E11" s="58">
        <v>0</v>
      </c>
      <c r="F11" s="53">
        <v>27</v>
      </c>
      <c r="G11" s="59" t="str">
        <f t="shared" si="0"/>
        <v>903</v>
      </c>
      <c r="H11" s="53" t="s">
        <v>74</v>
      </c>
      <c r="I11" s="53" t="s">
        <v>9</v>
      </c>
      <c r="J11" s="53" t="s">
        <v>312</v>
      </c>
      <c r="K11" s="53" t="s">
        <v>16</v>
      </c>
      <c r="L11" s="53" t="s">
        <v>9</v>
      </c>
      <c r="M11" s="54"/>
      <c r="N11" s="89"/>
      <c r="O11" s="88"/>
    </row>
    <row r="12" spans="2:15" x14ac:dyDescent="0.2">
      <c r="B12" s="52" t="s">
        <v>570</v>
      </c>
      <c r="C12" s="51">
        <v>8001</v>
      </c>
      <c r="D12" s="51">
        <v>80010</v>
      </c>
      <c r="E12" s="58">
        <v>0</v>
      </c>
      <c r="F12" s="53">
        <v>27</v>
      </c>
      <c r="G12" s="59" t="str">
        <f t="shared" si="0"/>
        <v>903</v>
      </c>
      <c r="H12" s="53" t="s">
        <v>74</v>
      </c>
      <c r="I12" s="53" t="s">
        <v>9</v>
      </c>
      <c r="J12" s="53" t="s">
        <v>571</v>
      </c>
      <c r="K12" s="53" t="s">
        <v>16</v>
      </c>
      <c r="L12" s="53" t="s">
        <v>9</v>
      </c>
      <c r="M12" s="54"/>
      <c r="N12" s="89"/>
      <c r="O12" s="88"/>
    </row>
    <row r="13" spans="2:15" x14ac:dyDescent="0.2">
      <c r="B13" s="57" t="s">
        <v>50</v>
      </c>
      <c r="C13" s="51">
        <v>8001</v>
      </c>
      <c r="D13" s="51">
        <v>80010</v>
      </c>
      <c r="E13" s="58">
        <v>0</v>
      </c>
      <c r="F13" s="53">
        <v>27</v>
      </c>
      <c r="G13" s="59" t="str">
        <f t="shared" si="0"/>
        <v>903</v>
      </c>
      <c r="H13" s="53" t="s">
        <v>74</v>
      </c>
      <c r="I13" s="53" t="s">
        <v>9</v>
      </c>
      <c r="J13" s="53" t="s">
        <v>222</v>
      </c>
      <c r="K13" s="53" t="s">
        <v>16</v>
      </c>
      <c r="L13" s="53" t="s">
        <v>9</v>
      </c>
      <c r="M13" s="54"/>
      <c r="N13" s="89"/>
      <c r="O13" s="88"/>
    </row>
    <row r="14" spans="2:15" x14ac:dyDescent="0.2">
      <c r="B14" s="52" t="s">
        <v>568</v>
      </c>
      <c r="C14" s="51">
        <v>8001</v>
      </c>
      <c r="D14" s="51">
        <v>80010</v>
      </c>
      <c r="E14" s="58">
        <v>0</v>
      </c>
      <c r="F14" s="53">
        <v>27</v>
      </c>
      <c r="G14" s="59" t="str">
        <f t="shared" si="0"/>
        <v>903</v>
      </c>
      <c r="H14" s="53" t="s">
        <v>74</v>
      </c>
      <c r="I14" s="53" t="s">
        <v>9</v>
      </c>
      <c r="J14" s="53" t="s">
        <v>569</v>
      </c>
      <c r="K14" s="53" t="s">
        <v>16</v>
      </c>
      <c r="L14" s="53" t="s">
        <v>9</v>
      </c>
      <c r="M14" s="54"/>
      <c r="N14" s="92"/>
      <c r="O14" s="88"/>
    </row>
    <row r="15" spans="2:15" x14ac:dyDescent="0.2">
      <c r="B15" s="57" t="s">
        <v>548</v>
      </c>
      <c r="F15" s="53"/>
      <c r="G15" s="53"/>
      <c r="H15" s="53"/>
      <c r="I15" s="53"/>
      <c r="J15" s="53"/>
      <c r="K15" s="53"/>
      <c r="L15" s="53"/>
      <c r="M15" s="111">
        <f>SUM(M7:M13)</f>
        <v>0</v>
      </c>
      <c r="N15" s="89"/>
      <c r="O15" s="88"/>
    </row>
    <row r="16" spans="2:15" x14ac:dyDescent="0.2">
      <c r="B16" s="57"/>
      <c r="F16" s="53"/>
      <c r="G16" s="53"/>
      <c r="H16" s="53"/>
      <c r="I16" s="53"/>
      <c r="J16" s="53"/>
      <c r="K16" s="53"/>
      <c r="L16" s="53"/>
      <c r="N16" s="89"/>
      <c r="O16" s="88"/>
    </row>
    <row r="17" spans="2:15" x14ac:dyDescent="0.2">
      <c r="B17" s="51" t="s">
        <v>1</v>
      </c>
      <c r="C17" s="51" t="s">
        <v>271</v>
      </c>
      <c r="D17" s="51" t="s">
        <v>276</v>
      </c>
      <c r="E17" s="51" t="s">
        <v>277</v>
      </c>
      <c r="F17" s="53" t="s">
        <v>4</v>
      </c>
      <c r="G17" s="53" t="s">
        <v>5</v>
      </c>
      <c r="H17" s="53" t="s">
        <v>6</v>
      </c>
      <c r="I17" s="53" t="s">
        <v>7</v>
      </c>
      <c r="J17" s="53" t="s">
        <v>34</v>
      </c>
      <c r="K17" s="53" t="s">
        <v>8</v>
      </c>
      <c r="L17" s="53" t="s">
        <v>278</v>
      </c>
      <c r="M17" s="51" t="s">
        <v>553</v>
      </c>
      <c r="N17" s="89"/>
      <c r="O17" s="88"/>
    </row>
    <row r="18" spans="2:15" x14ac:dyDescent="0.2">
      <c r="B18" s="52" t="s">
        <v>268</v>
      </c>
      <c r="C18" s="51">
        <v>8001</v>
      </c>
      <c r="D18" s="51">
        <v>80010</v>
      </c>
      <c r="E18" s="58">
        <v>0</v>
      </c>
      <c r="F18" s="53">
        <v>27</v>
      </c>
      <c r="G18" s="59" t="str">
        <f t="shared" ref="G18:G23" si="1">+$G$3</f>
        <v>903</v>
      </c>
      <c r="H18" s="53" t="s">
        <v>74</v>
      </c>
      <c r="I18" s="53" t="s">
        <v>9</v>
      </c>
      <c r="J18" s="53" t="s">
        <v>269</v>
      </c>
      <c r="K18" s="53" t="s">
        <v>16</v>
      </c>
      <c r="L18" s="53" t="s">
        <v>9</v>
      </c>
      <c r="M18" s="54"/>
      <c r="N18" s="89"/>
      <c r="O18" s="88"/>
    </row>
    <row r="19" spans="2:15" x14ac:dyDescent="0.2">
      <c r="B19" s="57" t="s">
        <v>639</v>
      </c>
      <c r="C19" s="51">
        <v>8001</v>
      </c>
      <c r="D19" s="51">
        <v>80010</v>
      </c>
      <c r="E19" s="58">
        <v>0</v>
      </c>
      <c r="F19" s="53">
        <v>27</v>
      </c>
      <c r="G19" s="59" t="str">
        <f t="shared" si="1"/>
        <v>903</v>
      </c>
      <c r="H19" s="53" t="s">
        <v>74</v>
      </c>
      <c r="I19" s="53" t="s">
        <v>9</v>
      </c>
      <c r="J19" s="60" t="s">
        <v>638</v>
      </c>
      <c r="K19" s="53" t="s">
        <v>16</v>
      </c>
      <c r="L19" s="53" t="s">
        <v>9</v>
      </c>
      <c r="M19" s="54"/>
      <c r="N19" s="89"/>
      <c r="O19" s="88"/>
    </row>
    <row r="20" spans="2:15" x14ac:dyDescent="0.2">
      <c r="B20" s="52" t="s">
        <v>17</v>
      </c>
      <c r="C20" s="51">
        <v>8001</v>
      </c>
      <c r="D20" s="51">
        <v>80010</v>
      </c>
      <c r="E20" s="58">
        <v>0</v>
      </c>
      <c r="F20" s="53">
        <v>27</v>
      </c>
      <c r="G20" s="59" t="str">
        <f t="shared" si="1"/>
        <v>903</v>
      </c>
      <c r="H20" s="53" t="s">
        <v>74</v>
      </c>
      <c r="I20" s="53" t="s">
        <v>9</v>
      </c>
      <c r="J20" s="53" t="s">
        <v>18</v>
      </c>
      <c r="K20" s="53" t="s">
        <v>16</v>
      </c>
      <c r="L20" s="53" t="s">
        <v>9</v>
      </c>
      <c r="M20" s="54"/>
      <c r="N20" s="89"/>
      <c r="O20" s="88"/>
    </row>
    <row r="21" spans="2:15" x14ac:dyDescent="0.2">
      <c r="B21" s="52" t="s">
        <v>562</v>
      </c>
      <c r="C21" s="51">
        <v>8001</v>
      </c>
      <c r="D21" s="51">
        <v>80010</v>
      </c>
      <c r="E21" s="58">
        <v>0</v>
      </c>
      <c r="F21" s="53">
        <v>27</v>
      </c>
      <c r="G21" s="59" t="str">
        <f t="shared" si="1"/>
        <v>903</v>
      </c>
      <c r="H21" s="53" t="s">
        <v>74</v>
      </c>
      <c r="I21" s="53" t="s">
        <v>9</v>
      </c>
      <c r="J21" s="53" t="s">
        <v>39</v>
      </c>
      <c r="K21" s="53" t="s">
        <v>16</v>
      </c>
      <c r="L21" s="53" t="s">
        <v>9</v>
      </c>
      <c r="M21" s="54"/>
      <c r="N21" s="89"/>
      <c r="O21" s="88"/>
    </row>
    <row r="22" spans="2:15" x14ac:dyDescent="0.2">
      <c r="B22" s="52" t="s">
        <v>42</v>
      </c>
      <c r="C22" s="51">
        <v>8001</v>
      </c>
      <c r="D22" s="51">
        <v>80010</v>
      </c>
      <c r="E22" s="58">
        <v>0</v>
      </c>
      <c r="F22" s="53">
        <v>27</v>
      </c>
      <c r="G22" s="59" t="str">
        <f t="shared" si="1"/>
        <v>903</v>
      </c>
      <c r="H22" s="53" t="s">
        <v>74</v>
      </c>
      <c r="I22" s="53" t="s">
        <v>9</v>
      </c>
      <c r="J22" s="53" t="s">
        <v>43</v>
      </c>
      <c r="K22" s="53" t="s">
        <v>16</v>
      </c>
      <c r="L22" s="53" t="s">
        <v>9</v>
      </c>
      <c r="M22" s="54"/>
      <c r="N22" s="89"/>
      <c r="O22" s="88"/>
    </row>
    <row r="23" spans="2:15" x14ac:dyDescent="0.2">
      <c r="B23" s="57" t="s">
        <v>565</v>
      </c>
      <c r="C23" s="51">
        <v>8001</v>
      </c>
      <c r="D23" s="51">
        <v>80010</v>
      </c>
      <c r="E23" s="58">
        <v>0</v>
      </c>
      <c r="F23" s="53">
        <v>27</v>
      </c>
      <c r="G23" s="59" t="str">
        <f t="shared" si="1"/>
        <v>903</v>
      </c>
      <c r="H23" s="53" t="s">
        <v>74</v>
      </c>
      <c r="I23" s="53" t="s">
        <v>9</v>
      </c>
      <c r="J23" s="60" t="s">
        <v>567</v>
      </c>
      <c r="K23" s="53" t="s">
        <v>16</v>
      </c>
      <c r="L23" s="53" t="s">
        <v>9</v>
      </c>
      <c r="M23" s="54"/>
      <c r="N23" s="92"/>
      <c r="O23" s="88"/>
    </row>
    <row r="24" spans="2:15" x14ac:dyDescent="0.2">
      <c r="B24" s="52" t="s">
        <v>548</v>
      </c>
      <c r="F24" s="53"/>
      <c r="G24" s="53"/>
      <c r="H24" s="53"/>
      <c r="I24" s="53"/>
      <c r="J24" s="53"/>
      <c r="K24" s="53"/>
      <c r="L24" s="53"/>
      <c r="M24" s="111">
        <f>SUM(M18:M22)</f>
        <v>0</v>
      </c>
      <c r="N24" s="89"/>
      <c r="O24" s="88"/>
    </row>
    <row r="25" spans="2:15" x14ac:dyDescent="0.2">
      <c r="F25" s="53"/>
      <c r="G25" s="53"/>
      <c r="H25" s="53"/>
      <c r="I25" s="53"/>
      <c r="J25" s="53"/>
      <c r="K25" s="53"/>
      <c r="L25" s="53"/>
      <c r="N25" s="89"/>
      <c r="O25" s="88"/>
    </row>
    <row r="26" spans="2:15" x14ac:dyDescent="0.2">
      <c r="B26" s="51" t="s">
        <v>2</v>
      </c>
      <c r="C26" s="51" t="s">
        <v>271</v>
      </c>
      <c r="D26" s="51" t="s">
        <v>276</v>
      </c>
      <c r="E26" s="51" t="s">
        <v>277</v>
      </c>
      <c r="F26" s="53" t="s">
        <v>4</v>
      </c>
      <c r="G26" s="53" t="s">
        <v>5</v>
      </c>
      <c r="H26" s="53" t="s">
        <v>6</v>
      </c>
      <c r="I26" s="53" t="s">
        <v>7</v>
      </c>
      <c r="J26" s="53" t="s">
        <v>34</v>
      </c>
      <c r="K26" s="53" t="s">
        <v>8</v>
      </c>
      <c r="L26" s="53" t="s">
        <v>278</v>
      </c>
      <c r="M26" s="51" t="s">
        <v>553</v>
      </c>
      <c r="N26" s="89"/>
      <c r="O26" s="88"/>
    </row>
    <row r="27" spans="2:15" x14ac:dyDescent="0.2">
      <c r="B27" s="57" t="s">
        <v>287</v>
      </c>
      <c r="C27" s="51">
        <v>8001</v>
      </c>
      <c r="D27" s="51">
        <v>80010</v>
      </c>
      <c r="E27" s="58">
        <v>0</v>
      </c>
      <c r="F27" s="53">
        <v>27</v>
      </c>
      <c r="G27" s="59" t="str">
        <f t="shared" ref="G27:G32" si="2">+$G$3</f>
        <v>903</v>
      </c>
      <c r="H27" s="53" t="s">
        <v>74</v>
      </c>
      <c r="I27" s="53" t="s">
        <v>9</v>
      </c>
      <c r="J27" s="60" t="s">
        <v>285</v>
      </c>
      <c r="K27" s="53" t="s">
        <v>16</v>
      </c>
      <c r="L27" s="53" t="s">
        <v>9</v>
      </c>
      <c r="M27" s="54"/>
      <c r="N27" s="89"/>
      <c r="O27" s="88"/>
    </row>
    <row r="28" spans="2:15" x14ac:dyDescent="0.2">
      <c r="B28" s="57" t="s">
        <v>286</v>
      </c>
      <c r="C28" s="51">
        <v>8001</v>
      </c>
      <c r="D28" s="51">
        <v>80010</v>
      </c>
      <c r="E28" s="58">
        <v>0</v>
      </c>
      <c r="F28" s="53">
        <v>27</v>
      </c>
      <c r="G28" s="59" t="str">
        <f t="shared" si="2"/>
        <v>903</v>
      </c>
      <c r="H28" s="53" t="s">
        <v>74</v>
      </c>
      <c r="I28" s="53" t="s">
        <v>9</v>
      </c>
      <c r="J28" s="60" t="s">
        <v>288</v>
      </c>
      <c r="K28" s="53" t="s">
        <v>16</v>
      </c>
      <c r="L28" s="53" t="s">
        <v>9</v>
      </c>
      <c r="M28" s="54"/>
      <c r="N28" s="89"/>
      <c r="O28" s="88"/>
    </row>
    <row r="29" spans="2:15" x14ac:dyDescent="0.2">
      <c r="B29" s="57" t="s">
        <v>290</v>
      </c>
      <c r="C29" s="51">
        <v>8001</v>
      </c>
      <c r="D29" s="51">
        <v>80010</v>
      </c>
      <c r="E29" s="58">
        <v>0</v>
      </c>
      <c r="F29" s="53">
        <v>27</v>
      </c>
      <c r="G29" s="59" t="str">
        <f t="shared" si="2"/>
        <v>903</v>
      </c>
      <c r="H29" s="53" t="s">
        <v>74</v>
      </c>
      <c r="I29" s="53" t="s">
        <v>9</v>
      </c>
      <c r="J29" s="60" t="s">
        <v>291</v>
      </c>
      <c r="K29" s="53" t="s">
        <v>16</v>
      </c>
      <c r="L29" s="53" t="s">
        <v>9</v>
      </c>
      <c r="M29" s="54"/>
      <c r="N29" s="89"/>
      <c r="O29" s="88"/>
    </row>
    <row r="30" spans="2:15" x14ac:dyDescent="0.2">
      <c r="B30" s="57" t="s">
        <v>292</v>
      </c>
      <c r="C30" s="51">
        <v>8001</v>
      </c>
      <c r="D30" s="51">
        <v>80010</v>
      </c>
      <c r="E30" s="58">
        <v>0</v>
      </c>
      <c r="F30" s="53">
        <v>27</v>
      </c>
      <c r="G30" s="59" t="str">
        <f t="shared" si="2"/>
        <v>903</v>
      </c>
      <c r="H30" s="53" t="s">
        <v>74</v>
      </c>
      <c r="I30" s="53" t="s">
        <v>9</v>
      </c>
      <c r="J30" s="60" t="s">
        <v>293</v>
      </c>
      <c r="K30" s="53" t="s">
        <v>16</v>
      </c>
      <c r="L30" s="53" t="s">
        <v>9</v>
      </c>
      <c r="M30" s="54"/>
      <c r="N30" s="89"/>
      <c r="O30" s="88"/>
    </row>
    <row r="31" spans="2:15" ht="25.5" x14ac:dyDescent="0.2">
      <c r="B31" s="57" t="s">
        <v>530</v>
      </c>
      <c r="C31" s="51">
        <v>8001</v>
      </c>
      <c r="D31" s="51">
        <v>80010</v>
      </c>
      <c r="E31" s="58">
        <v>0</v>
      </c>
      <c r="F31" s="53">
        <v>27</v>
      </c>
      <c r="G31" s="59" t="str">
        <f t="shared" si="2"/>
        <v>903</v>
      </c>
      <c r="H31" s="53" t="s">
        <v>74</v>
      </c>
      <c r="I31" s="53" t="s">
        <v>9</v>
      </c>
      <c r="J31" s="53" t="s">
        <v>19</v>
      </c>
      <c r="K31" s="53" t="s">
        <v>16</v>
      </c>
      <c r="L31" s="53" t="s">
        <v>9</v>
      </c>
      <c r="M31" s="54"/>
      <c r="N31" s="89"/>
      <c r="O31" s="88"/>
    </row>
    <row r="32" spans="2:15" x14ac:dyDescent="0.2">
      <c r="B32" s="57" t="s">
        <v>658</v>
      </c>
      <c r="C32" s="51">
        <v>8001</v>
      </c>
      <c r="D32" s="51">
        <v>80010</v>
      </c>
      <c r="E32" s="58">
        <v>0</v>
      </c>
      <c r="F32" s="53">
        <v>27</v>
      </c>
      <c r="G32" s="59" t="str">
        <f t="shared" si="2"/>
        <v>903</v>
      </c>
      <c r="H32" s="53" t="s">
        <v>74</v>
      </c>
      <c r="I32" s="53" t="s">
        <v>9</v>
      </c>
      <c r="J32" s="60" t="s">
        <v>657</v>
      </c>
      <c r="K32" s="53" t="s">
        <v>16</v>
      </c>
      <c r="L32" s="53" t="s">
        <v>9</v>
      </c>
      <c r="M32" s="54"/>
      <c r="N32" s="89"/>
      <c r="O32" s="88"/>
    </row>
    <row r="33" spans="2:15" x14ac:dyDescent="0.2">
      <c r="B33" s="52" t="s">
        <v>548</v>
      </c>
      <c r="F33" s="53"/>
      <c r="G33" s="55"/>
      <c r="H33" s="53"/>
      <c r="I33" s="53"/>
      <c r="J33" s="53"/>
      <c r="K33" s="53"/>
      <c r="L33" s="53"/>
      <c r="M33" s="111">
        <f>SUM(M27:M31)</f>
        <v>0</v>
      </c>
      <c r="N33" s="89"/>
      <c r="O33" s="89"/>
    </row>
    <row r="34" spans="2:15" ht="12.75" customHeight="1" x14ac:dyDescent="0.2">
      <c r="B34" s="61" t="s">
        <v>206</v>
      </c>
      <c r="C34" s="61"/>
      <c r="D34" s="61"/>
      <c r="E34" s="61"/>
      <c r="F34" s="61"/>
      <c r="G34" s="61"/>
      <c r="H34" s="61"/>
      <c r="I34" s="61"/>
      <c r="J34" s="61"/>
      <c r="K34" s="53"/>
      <c r="L34" s="53"/>
      <c r="M34" s="111">
        <f>+M15-M24-M33</f>
        <v>0</v>
      </c>
      <c r="N34" s="89"/>
      <c r="O34" s="88"/>
    </row>
    <row r="35" spans="2:15" x14ac:dyDescent="0.2">
      <c r="F35" s="53"/>
      <c r="G35" s="53"/>
      <c r="H35" s="53"/>
      <c r="I35" s="53"/>
      <c r="J35" s="53"/>
      <c r="K35" s="53"/>
      <c r="L35" s="53"/>
      <c r="N35" s="89"/>
      <c r="O35" s="88"/>
    </row>
    <row r="36" spans="2:15" x14ac:dyDescent="0.2">
      <c r="B36" s="51" t="s">
        <v>3</v>
      </c>
      <c r="C36" s="51" t="s">
        <v>271</v>
      </c>
      <c r="D36" s="51" t="s">
        <v>276</v>
      </c>
      <c r="E36" s="51" t="s">
        <v>277</v>
      </c>
      <c r="F36" s="53" t="s">
        <v>4</v>
      </c>
      <c r="G36" s="53" t="s">
        <v>5</v>
      </c>
      <c r="H36" s="53" t="s">
        <v>6</v>
      </c>
      <c r="I36" s="53" t="s">
        <v>7</v>
      </c>
      <c r="J36" s="53" t="s">
        <v>34</v>
      </c>
      <c r="K36" s="53" t="s">
        <v>8</v>
      </c>
      <c r="L36" s="53" t="s">
        <v>278</v>
      </c>
      <c r="M36" s="51" t="s">
        <v>553</v>
      </c>
      <c r="N36" s="89"/>
      <c r="O36" s="88"/>
    </row>
    <row r="37" spans="2:15" x14ac:dyDescent="0.2">
      <c r="B37" s="52" t="s">
        <v>53</v>
      </c>
      <c r="C37" s="51">
        <v>8001</v>
      </c>
      <c r="D37" s="51">
        <v>80010</v>
      </c>
      <c r="E37" s="58">
        <v>0</v>
      </c>
      <c r="F37" s="53">
        <v>27</v>
      </c>
      <c r="G37" s="59" t="str">
        <f t="shared" ref="G37:G44" si="3">+$G$3</f>
        <v>903</v>
      </c>
      <c r="H37" s="53" t="s">
        <v>74</v>
      </c>
      <c r="I37" s="53" t="s">
        <v>9</v>
      </c>
      <c r="J37" s="60" t="s">
        <v>295</v>
      </c>
      <c r="K37" s="53" t="s">
        <v>16</v>
      </c>
      <c r="L37" s="53" t="s">
        <v>9</v>
      </c>
      <c r="M37" s="54"/>
      <c r="N37" s="89"/>
      <c r="O37" s="88"/>
    </row>
    <row r="38" spans="2:15" x14ac:dyDescent="0.2">
      <c r="B38" s="52" t="s">
        <v>56</v>
      </c>
      <c r="C38" s="51">
        <v>8001</v>
      </c>
      <c r="D38" s="51">
        <v>80010</v>
      </c>
      <c r="E38" s="58">
        <v>0</v>
      </c>
      <c r="F38" s="53">
        <v>27</v>
      </c>
      <c r="G38" s="59" t="str">
        <f t="shared" si="3"/>
        <v>903</v>
      </c>
      <c r="H38" s="53" t="s">
        <v>74</v>
      </c>
      <c r="I38" s="53" t="s">
        <v>9</v>
      </c>
      <c r="J38" s="53" t="s">
        <v>23</v>
      </c>
      <c r="K38" s="53" t="s">
        <v>16</v>
      </c>
      <c r="L38" s="53" t="s">
        <v>9</v>
      </c>
      <c r="M38" s="54"/>
      <c r="N38" s="89"/>
      <c r="O38" s="88"/>
    </row>
    <row r="39" spans="2:15" x14ac:dyDescent="0.2">
      <c r="B39" s="57" t="s">
        <v>296</v>
      </c>
      <c r="C39" s="51">
        <v>8001</v>
      </c>
      <c r="D39" s="51">
        <v>80010</v>
      </c>
      <c r="E39" s="58">
        <v>0</v>
      </c>
      <c r="F39" s="53">
        <v>27</v>
      </c>
      <c r="G39" s="59" t="str">
        <f t="shared" si="3"/>
        <v>903</v>
      </c>
      <c r="H39" s="53" t="s">
        <v>74</v>
      </c>
      <c r="I39" s="53" t="s">
        <v>9</v>
      </c>
      <c r="J39" s="60" t="s">
        <v>264</v>
      </c>
      <c r="K39" s="53" t="s">
        <v>16</v>
      </c>
      <c r="L39" s="60" t="s">
        <v>272</v>
      </c>
      <c r="M39" s="54"/>
      <c r="N39" s="89"/>
      <c r="O39" s="88"/>
    </row>
    <row r="40" spans="2:15" ht="25.5" x14ac:dyDescent="0.2">
      <c r="B40" s="52" t="s">
        <v>853</v>
      </c>
      <c r="C40" s="51">
        <v>8001</v>
      </c>
      <c r="D40" s="51">
        <v>80010</v>
      </c>
      <c r="E40" s="58">
        <v>0</v>
      </c>
      <c r="F40" s="53">
        <v>27</v>
      </c>
      <c r="G40" s="59" t="str">
        <f t="shared" si="3"/>
        <v>903</v>
      </c>
      <c r="H40" s="53" t="s">
        <v>74</v>
      </c>
      <c r="I40" s="53" t="s">
        <v>9</v>
      </c>
      <c r="J40" s="53" t="s">
        <v>741</v>
      </c>
      <c r="K40" s="53" t="s">
        <v>16</v>
      </c>
      <c r="L40" s="53" t="s">
        <v>9</v>
      </c>
      <c r="M40" s="54"/>
      <c r="N40" s="89"/>
      <c r="O40" s="88"/>
    </row>
    <row r="41" spans="2:15" ht="38.25" x14ac:dyDescent="0.2">
      <c r="B41" s="102" t="s">
        <v>807</v>
      </c>
      <c r="C41" s="51">
        <v>8001</v>
      </c>
      <c r="D41" s="51">
        <v>80010</v>
      </c>
      <c r="E41" s="58">
        <v>0</v>
      </c>
      <c r="F41" s="53">
        <v>27</v>
      </c>
      <c r="G41" s="59" t="str">
        <f t="shared" si="3"/>
        <v>903</v>
      </c>
      <c r="H41" s="53" t="s">
        <v>74</v>
      </c>
      <c r="I41" s="53" t="s">
        <v>9</v>
      </c>
      <c r="J41" s="60" t="s">
        <v>740</v>
      </c>
      <c r="K41" s="53" t="s">
        <v>16</v>
      </c>
      <c r="L41" s="60" t="s">
        <v>9</v>
      </c>
      <c r="M41" s="54"/>
      <c r="N41" s="89"/>
      <c r="O41" s="88"/>
    </row>
    <row r="42" spans="2:15" ht="12.75" customHeight="1" x14ac:dyDescent="0.2">
      <c r="B42" s="57" t="s">
        <v>551</v>
      </c>
      <c r="C42" s="51">
        <v>8001</v>
      </c>
      <c r="D42" s="51">
        <v>80010</v>
      </c>
      <c r="E42" s="58">
        <v>0</v>
      </c>
      <c r="F42" s="53">
        <v>27</v>
      </c>
      <c r="G42" s="59" t="str">
        <f t="shared" si="3"/>
        <v>903</v>
      </c>
      <c r="H42" s="56" t="s">
        <v>74</v>
      </c>
      <c r="I42" s="53" t="s">
        <v>9</v>
      </c>
      <c r="J42" s="53" t="s">
        <v>273</v>
      </c>
      <c r="K42" s="53" t="s">
        <v>16</v>
      </c>
      <c r="L42" s="53" t="s">
        <v>9</v>
      </c>
      <c r="M42" s="54"/>
      <c r="N42" s="89"/>
      <c r="O42" s="91"/>
    </row>
    <row r="43" spans="2:15" x14ac:dyDescent="0.2">
      <c r="B43" s="57" t="s">
        <v>551</v>
      </c>
      <c r="C43" s="51">
        <v>8001</v>
      </c>
      <c r="D43" s="51">
        <v>80010</v>
      </c>
      <c r="E43" s="58">
        <v>0</v>
      </c>
      <c r="F43" s="53">
        <v>27</v>
      </c>
      <c r="G43" s="59" t="str">
        <f t="shared" si="3"/>
        <v>903</v>
      </c>
      <c r="H43" s="56" t="s">
        <v>74</v>
      </c>
      <c r="I43" s="53" t="s">
        <v>9</v>
      </c>
      <c r="J43" s="53" t="s">
        <v>273</v>
      </c>
      <c r="K43" s="53" t="s">
        <v>16</v>
      </c>
      <c r="L43" s="53" t="s">
        <v>9</v>
      </c>
      <c r="M43" s="54"/>
      <c r="N43" s="94"/>
      <c r="O43" s="91"/>
    </row>
    <row r="44" spans="2:15" x14ac:dyDescent="0.2">
      <c r="B44" s="57" t="s">
        <v>551</v>
      </c>
      <c r="C44" s="51">
        <v>8001</v>
      </c>
      <c r="D44" s="51">
        <v>80010</v>
      </c>
      <c r="E44" s="58">
        <v>0</v>
      </c>
      <c r="F44" s="53">
        <v>27</v>
      </c>
      <c r="G44" s="59" t="str">
        <f t="shared" si="3"/>
        <v>903</v>
      </c>
      <c r="H44" s="56" t="s">
        <v>74</v>
      </c>
      <c r="I44" s="53" t="s">
        <v>9</v>
      </c>
      <c r="J44" s="53" t="s">
        <v>273</v>
      </c>
      <c r="K44" s="53" t="s">
        <v>16</v>
      </c>
      <c r="L44" s="53" t="s">
        <v>9</v>
      </c>
      <c r="M44" s="54"/>
      <c r="N44" s="89"/>
      <c r="O44" s="88"/>
    </row>
    <row r="45" spans="2:15" x14ac:dyDescent="0.2">
      <c r="B45" s="52" t="s">
        <v>548</v>
      </c>
      <c r="E45" s="58"/>
      <c r="F45" s="53"/>
      <c r="G45" s="59"/>
      <c r="H45" s="53"/>
      <c r="I45" s="53"/>
      <c r="J45" s="53"/>
      <c r="K45" s="53"/>
      <c r="L45" s="53"/>
      <c r="M45" s="111">
        <f>SUBTOTAL(109,M37:M44)-SUMIF(RevTable27[Source/ Object],1979,RevTable27[DP Amount])</f>
        <v>0</v>
      </c>
      <c r="N45" s="89"/>
      <c r="O45" s="89"/>
    </row>
    <row r="46" spans="2:15" x14ac:dyDescent="0.2">
      <c r="F46" s="53"/>
      <c r="G46" s="53"/>
      <c r="H46" s="53"/>
      <c r="I46" s="53"/>
      <c r="J46" s="53"/>
      <c r="K46" s="53"/>
      <c r="L46" s="53"/>
      <c r="N46" s="112"/>
      <c r="O46" s="88"/>
    </row>
    <row r="47" spans="2:15" x14ac:dyDescent="0.2">
      <c r="B47" s="51" t="s">
        <v>549</v>
      </c>
      <c r="C47" s="51" t="s">
        <v>271</v>
      </c>
      <c r="D47" s="51" t="s">
        <v>276</v>
      </c>
      <c r="E47" s="51" t="s">
        <v>277</v>
      </c>
      <c r="F47" s="53" t="s">
        <v>4</v>
      </c>
      <c r="G47" s="53" t="s">
        <v>5</v>
      </c>
      <c r="H47" s="53" t="s">
        <v>6</v>
      </c>
      <c r="I47" s="53" t="s">
        <v>7</v>
      </c>
      <c r="J47" s="53" t="s">
        <v>34</v>
      </c>
      <c r="K47" s="53" t="s">
        <v>8</v>
      </c>
      <c r="L47" s="53" t="s">
        <v>278</v>
      </c>
      <c r="M47" s="51" t="s">
        <v>553</v>
      </c>
      <c r="N47" s="112"/>
      <c r="O47" s="88"/>
    </row>
    <row r="48" spans="2:15" ht="12.75" customHeight="1" x14ac:dyDescent="0.2">
      <c r="B48" s="52" t="s">
        <v>90</v>
      </c>
      <c r="C48" s="51">
        <v>8001</v>
      </c>
      <c r="D48" s="51">
        <v>80010</v>
      </c>
      <c r="E48" s="58">
        <v>0</v>
      </c>
      <c r="F48" s="53">
        <v>27</v>
      </c>
      <c r="G48" s="59" t="str">
        <f t="shared" ref="G48" si="4">+$G$3</f>
        <v>903</v>
      </c>
      <c r="H48" s="53" t="s">
        <v>74</v>
      </c>
      <c r="I48" s="53" t="s">
        <v>26</v>
      </c>
      <c r="J48" s="53" t="s">
        <v>14</v>
      </c>
      <c r="K48" s="53" t="s">
        <v>16</v>
      </c>
      <c r="L48" s="53" t="s">
        <v>9</v>
      </c>
      <c r="M48" s="54"/>
      <c r="N48" s="89"/>
      <c r="O48" s="121"/>
    </row>
    <row r="49" spans="2:15" x14ac:dyDescent="0.2">
      <c r="B49" s="52" t="s">
        <v>714</v>
      </c>
      <c r="C49" s="51">
        <v>8001</v>
      </c>
      <c r="D49" s="51">
        <v>80010</v>
      </c>
      <c r="E49" s="58">
        <v>0</v>
      </c>
      <c r="F49" s="53">
        <v>27</v>
      </c>
      <c r="G49" s="59" t="str">
        <f t="shared" ref="G49:G61" si="5">+$G$3</f>
        <v>903</v>
      </c>
      <c r="H49" s="53" t="s">
        <v>74</v>
      </c>
      <c r="I49" s="53" t="s">
        <v>26</v>
      </c>
      <c r="J49" s="53" t="s">
        <v>96</v>
      </c>
      <c r="K49" s="53" t="s">
        <v>16</v>
      </c>
      <c r="L49" s="53" t="s">
        <v>9</v>
      </c>
      <c r="M49" s="54"/>
      <c r="N49" s="89"/>
      <c r="O49" s="94"/>
    </row>
    <row r="50" spans="2:15" ht="39.75" customHeight="1" x14ac:dyDescent="0.2">
      <c r="B50" s="127" t="s">
        <v>808</v>
      </c>
      <c r="C50" s="51">
        <v>8001</v>
      </c>
      <c r="D50" s="51">
        <v>80010</v>
      </c>
      <c r="E50" s="58">
        <v>0</v>
      </c>
      <c r="F50" s="53">
        <v>27</v>
      </c>
      <c r="G50" s="59" t="str">
        <f t="shared" si="5"/>
        <v>903</v>
      </c>
      <c r="H50" s="53" t="s">
        <v>74</v>
      </c>
      <c r="I50" s="122" t="s">
        <v>36</v>
      </c>
      <c r="J50" s="53" t="s">
        <v>755</v>
      </c>
      <c r="K50" s="53" t="s">
        <v>16</v>
      </c>
      <c r="L50" s="53" t="s">
        <v>9</v>
      </c>
      <c r="M50" s="54"/>
      <c r="N50" s="89"/>
      <c r="O50" s="94"/>
    </row>
    <row r="51" spans="2:15" x14ac:dyDescent="0.2">
      <c r="B51" s="52" t="s">
        <v>202</v>
      </c>
      <c r="C51" s="51">
        <v>8001</v>
      </c>
      <c r="D51" s="51">
        <v>80010</v>
      </c>
      <c r="E51" s="58">
        <v>0</v>
      </c>
      <c r="F51" s="53">
        <v>27</v>
      </c>
      <c r="G51" s="59" t="str">
        <f t="shared" si="5"/>
        <v>903</v>
      </c>
      <c r="H51" s="53" t="s">
        <v>74</v>
      </c>
      <c r="I51" s="53" t="s">
        <v>26</v>
      </c>
      <c r="J51" s="53" t="s">
        <v>30</v>
      </c>
      <c r="K51" s="53" t="s">
        <v>16</v>
      </c>
      <c r="L51" s="53" t="s">
        <v>9</v>
      </c>
      <c r="M51" s="54"/>
      <c r="N51" s="89"/>
      <c r="O51" s="94"/>
    </row>
    <row r="52" spans="2:15" x14ac:dyDescent="0.2">
      <c r="B52" s="52" t="s">
        <v>102</v>
      </c>
      <c r="C52" s="51">
        <v>8001</v>
      </c>
      <c r="D52" s="51">
        <v>80010</v>
      </c>
      <c r="E52" s="58">
        <v>0</v>
      </c>
      <c r="F52" s="53">
        <v>27</v>
      </c>
      <c r="G52" s="59" t="str">
        <f t="shared" si="5"/>
        <v>903</v>
      </c>
      <c r="H52" s="53" t="s">
        <v>74</v>
      </c>
      <c r="I52" s="53" t="s">
        <v>37</v>
      </c>
      <c r="J52" s="53" t="s">
        <v>103</v>
      </c>
      <c r="K52" s="53" t="s">
        <v>16</v>
      </c>
      <c r="L52" s="53" t="s">
        <v>9</v>
      </c>
      <c r="M52" s="54"/>
      <c r="N52" s="113"/>
      <c r="O52" s="149"/>
    </row>
    <row r="53" spans="2:15" x14ac:dyDescent="0.2">
      <c r="B53" s="52" t="s">
        <v>240</v>
      </c>
      <c r="C53" s="51">
        <v>8001</v>
      </c>
      <c r="D53" s="51">
        <v>80010</v>
      </c>
      <c r="E53" s="58">
        <v>0</v>
      </c>
      <c r="F53" s="53">
        <v>27</v>
      </c>
      <c r="G53" s="59" t="str">
        <f t="shared" si="5"/>
        <v>903</v>
      </c>
      <c r="H53" s="53" t="s">
        <v>74</v>
      </c>
      <c r="I53" s="53" t="s">
        <v>227</v>
      </c>
      <c r="J53" s="53" t="s">
        <v>146</v>
      </c>
      <c r="K53" s="53" t="s">
        <v>16</v>
      </c>
      <c r="L53" s="60" t="s">
        <v>9</v>
      </c>
      <c r="M53" s="54"/>
      <c r="N53" s="89"/>
      <c r="O53" s="149"/>
    </row>
    <row r="54" spans="2:15" x14ac:dyDescent="0.2">
      <c r="B54" s="52" t="s">
        <v>147</v>
      </c>
      <c r="C54" s="51">
        <v>8001</v>
      </c>
      <c r="D54" s="51">
        <v>80010</v>
      </c>
      <c r="E54" s="58">
        <v>0</v>
      </c>
      <c r="F54" s="53">
        <v>27</v>
      </c>
      <c r="G54" s="59" t="str">
        <f t="shared" si="5"/>
        <v>903</v>
      </c>
      <c r="H54" s="53" t="s">
        <v>74</v>
      </c>
      <c r="I54" s="53" t="s">
        <v>132</v>
      </c>
      <c r="J54" s="53" t="s">
        <v>146</v>
      </c>
      <c r="K54" s="53" t="s">
        <v>16</v>
      </c>
      <c r="L54" s="53" t="s">
        <v>9</v>
      </c>
      <c r="M54" s="54"/>
      <c r="N54" s="89"/>
      <c r="O54" s="94"/>
    </row>
    <row r="55" spans="2:15" x14ac:dyDescent="0.2">
      <c r="B55" s="52" t="s">
        <v>241</v>
      </c>
      <c r="C55" s="51">
        <v>8001</v>
      </c>
      <c r="D55" s="51">
        <v>80010</v>
      </c>
      <c r="E55" s="58">
        <v>0</v>
      </c>
      <c r="F55" s="53">
        <v>27</v>
      </c>
      <c r="G55" s="59" t="str">
        <f t="shared" si="5"/>
        <v>903</v>
      </c>
      <c r="H55" s="53" t="s">
        <v>74</v>
      </c>
      <c r="I55" s="53" t="s">
        <v>227</v>
      </c>
      <c r="J55" s="53" t="s">
        <v>32</v>
      </c>
      <c r="K55" s="53" t="s">
        <v>16</v>
      </c>
      <c r="L55" s="60" t="s">
        <v>9</v>
      </c>
      <c r="M55" s="54"/>
      <c r="N55" s="94"/>
      <c r="O55" s="94"/>
    </row>
    <row r="56" spans="2:15" x14ac:dyDescent="0.2">
      <c r="B56" s="52" t="s">
        <v>137</v>
      </c>
      <c r="C56" s="51">
        <v>8001</v>
      </c>
      <c r="D56" s="51">
        <v>80010</v>
      </c>
      <c r="E56" s="58">
        <v>0</v>
      </c>
      <c r="F56" s="53">
        <v>27</v>
      </c>
      <c r="G56" s="59" t="str">
        <f t="shared" si="5"/>
        <v>903</v>
      </c>
      <c r="H56" s="53" t="s">
        <v>74</v>
      </c>
      <c r="I56" s="53" t="s">
        <v>132</v>
      </c>
      <c r="J56" s="53" t="s">
        <v>32</v>
      </c>
      <c r="K56" s="53" t="s">
        <v>16</v>
      </c>
      <c r="L56" s="53" t="s">
        <v>9</v>
      </c>
      <c r="M56" s="54"/>
      <c r="N56" s="89"/>
      <c r="O56" s="94"/>
    </row>
    <row r="57" spans="2:15" x14ac:dyDescent="0.2">
      <c r="B57" s="52" t="s">
        <v>120</v>
      </c>
      <c r="C57" s="51">
        <v>8001</v>
      </c>
      <c r="D57" s="51">
        <v>80010</v>
      </c>
      <c r="E57" s="58">
        <v>0</v>
      </c>
      <c r="F57" s="53">
        <v>27</v>
      </c>
      <c r="G57" s="59" t="str">
        <f t="shared" si="5"/>
        <v>903</v>
      </c>
      <c r="H57" s="53" t="s">
        <v>74</v>
      </c>
      <c r="I57" s="53" t="s">
        <v>36</v>
      </c>
      <c r="J57" s="53" t="s">
        <v>32</v>
      </c>
      <c r="K57" s="53" t="s">
        <v>16</v>
      </c>
      <c r="L57" s="53" t="s">
        <v>9</v>
      </c>
      <c r="M57" s="54"/>
      <c r="N57" s="89"/>
      <c r="O57" s="94"/>
    </row>
    <row r="58" spans="2:15" x14ac:dyDescent="0.2">
      <c r="B58" s="52" t="s">
        <v>105</v>
      </c>
      <c r="C58" s="51">
        <v>8001</v>
      </c>
      <c r="D58" s="51">
        <v>80010</v>
      </c>
      <c r="E58" s="58">
        <v>0</v>
      </c>
      <c r="F58" s="53">
        <v>27</v>
      </c>
      <c r="G58" s="59" t="str">
        <f t="shared" si="5"/>
        <v>903</v>
      </c>
      <c r="H58" s="53" t="s">
        <v>74</v>
      </c>
      <c r="I58" s="53" t="s">
        <v>10</v>
      </c>
      <c r="J58" s="53" t="s">
        <v>106</v>
      </c>
      <c r="K58" s="53" t="s">
        <v>16</v>
      </c>
      <c r="L58" s="53" t="s">
        <v>9</v>
      </c>
      <c r="M58" s="54"/>
      <c r="N58" s="92"/>
      <c r="O58" s="94"/>
    </row>
    <row r="59" spans="2:15" x14ac:dyDescent="0.2">
      <c r="B59" s="52" t="s">
        <v>104</v>
      </c>
      <c r="C59" s="51">
        <v>8001</v>
      </c>
      <c r="D59" s="51">
        <v>80010</v>
      </c>
      <c r="E59" s="58">
        <v>0</v>
      </c>
      <c r="F59" s="53">
        <v>27</v>
      </c>
      <c r="G59" s="59" t="str">
        <f t="shared" si="5"/>
        <v>903</v>
      </c>
      <c r="H59" s="53" t="s">
        <v>74</v>
      </c>
      <c r="I59" s="53" t="s">
        <v>10</v>
      </c>
      <c r="J59" s="53" t="s">
        <v>33</v>
      </c>
      <c r="K59" s="53" t="s">
        <v>16</v>
      </c>
      <c r="L59" s="53" t="s">
        <v>9</v>
      </c>
      <c r="M59" s="54"/>
      <c r="N59" s="89"/>
      <c r="O59" s="94"/>
    </row>
    <row r="60" spans="2:15" x14ac:dyDescent="0.2">
      <c r="B60" s="52" t="s">
        <v>716</v>
      </c>
      <c r="C60" s="51">
        <v>8001</v>
      </c>
      <c r="D60" s="51">
        <v>80010</v>
      </c>
      <c r="E60" s="58">
        <v>0</v>
      </c>
      <c r="F60" s="60" t="s">
        <v>805</v>
      </c>
      <c r="G60" s="59" t="str">
        <f t="shared" si="5"/>
        <v>903</v>
      </c>
      <c r="H60" s="53" t="s">
        <v>74</v>
      </c>
      <c r="I60" s="53" t="s">
        <v>281</v>
      </c>
      <c r="J60" s="53" t="s">
        <v>302</v>
      </c>
      <c r="K60" s="53" t="s">
        <v>16</v>
      </c>
      <c r="L60" s="53" t="s">
        <v>9</v>
      </c>
      <c r="M60" s="54"/>
      <c r="N60" s="89"/>
      <c r="O60" s="94"/>
    </row>
    <row r="61" spans="2:15" x14ac:dyDescent="0.2">
      <c r="B61" s="52" t="s">
        <v>717</v>
      </c>
      <c r="C61" s="51">
        <v>8001</v>
      </c>
      <c r="D61" s="51">
        <v>80010</v>
      </c>
      <c r="E61" s="58">
        <v>0</v>
      </c>
      <c r="F61" s="60" t="s">
        <v>805</v>
      </c>
      <c r="G61" s="59" t="str">
        <f t="shared" si="5"/>
        <v>903</v>
      </c>
      <c r="H61" s="53" t="s">
        <v>74</v>
      </c>
      <c r="I61" s="53" t="s">
        <v>281</v>
      </c>
      <c r="J61" s="60" t="s">
        <v>801</v>
      </c>
      <c r="K61" s="53" t="s">
        <v>16</v>
      </c>
      <c r="L61" s="53" t="s">
        <v>9</v>
      </c>
      <c r="M61" s="54"/>
      <c r="N61" s="89"/>
      <c r="O61" s="94"/>
    </row>
    <row r="62" spans="2:15" x14ac:dyDescent="0.2">
      <c r="B62" s="52" t="s">
        <v>548</v>
      </c>
      <c r="F62" s="53"/>
      <c r="G62" s="53"/>
      <c r="H62" s="53"/>
      <c r="I62" s="53"/>
      <c r="J62" s="53"/>
      <c r="K62" s="53"/>
      <c r="L62" s="53"/>
      <c r="M62" s="111">
        <f>SUBTOTAL(109,M48:M59)-SUMIF(ExpTable27[Source/ Object],529,ExpTable27[DP Amount])</f>
        <v>0</v>
      </c>
      <c r="N62" s="89"/>
      <c r="O62" s="96"/>
    </row>
    <row r="63" spans="2:15" x14ac:dyDescent="0.2">
      <c r="F63" s="53"/>
      <c r="G63" s="53"/>
      <c r="H63" s="53"/>
      <c r="I63" s="53"/>
      <c r="J63" s="53"/>
      <c r="K63" s="53"/>
      <c r="L63" s="53"/>
      <c r="N63" s="89"/>
      <c r="O63" s="89"/>
    </row>
    <row r="64" spans="2:15" x14ac:dyDescent="0.2">
      <c r="F64" s="53"/>
      <c r="I64" s="53"/>
      <c r="J64" s="53"/>
      <c r="K64" s="53"/>
      <c r="L64" s="53"/>
      <c r="N64" s="89"/>
      <c r="O64" s="89"/>
    </row>
    <row r="65" spans="2:15" x14ac:dyDescent="0.2">
      <c r="B65" s="117" t="s">
        <v>647</v>
      </c>
      <c r="C65" s="68"/>
      <c r="D65" s="68"/>
      <c r="E65" s="68"/>
      <c r="F65" s="118"/>
      <c r="G65" s="118"/>
      <c r="H65" s="118"/>
      <c r="I65" s="118"/>
      <c r="J65" s="118"/>
      <c r="K65" s="118"/>
      <c r="L65" s="118"/>
      <c r="M65" s="119">
        <f>+M45-M62</f>
        <v>0</v>
      </c>
      <c r="N65" s="120"/>
      <c r="O65" s="89"/>
    </row>
    <row r="66" spans="2:15" x14ac:dyDescent="0.2">
      <c r="F66" s="53"/>
      <c r="G66" s="53"/>
      <c r="H66" s="53"/>
      <c r="I66" s="53"/>
      <c r="J66" s="53"/>
      <c r="K66" s="53"/>
      <c r="L66" s="53"/>
    </row>
    <row r="67" spans="2:15" ht="13.5" thickBot="1" x14ac:dyDescent="0.25">
      <c r="F67" s="53"/>
      <c r="G67" s="53"/>
      <c r="H67" s="53"/>
      <c r="I67" s="53"/>
      <c r="J67" s="53"/>
      <c r="K67" s="53"/>
      <c r="L67" s="53"/>
    </row>
    <row r="68" spans="2:15" ht="153.75" thickBot="1" x14ac:dyDescent="0.25">
      <c r="B68" s="128" t="s">
        <v>830</v>
      </c>
      <c r="F68" s="53"/>
      <c r="G68" s="53"/>
      <c r="H68" s="53"/>
      <c r="I68" s="53"/>
      <c r="J68" s="53"/>
      <c r="K68" s="53"/>
      <c r="L68" s="53"/>
    </row>
    <row r="69" spans="2:15" x14ac:dyDescent="0.2">
      <c r="F69" s="53"/>
      <c r="G69" s="53"/>
      <c r="H69" s="53"/>
      <c r="I69" s="53"/>
      <c r="J69" s="53"/>
      <c r="K69" s="53"/>
      <c r="L69" s="53"/>
    </row>
    <row r="70" spans="2:15" x14ac:dyDescent="0.2">
      <c r="F70" s="53"/>
      <c r="G70" s="53"/>
      <c r="H70" s="53"/>
      <c r="I70" s="53"/>
      <c r="J70" s="53"/>
      <c r="K70" s="53"/>
      <c r="L70" s="53"/>
    </row>
    <row r="71" spans="2:15" x14ac:dyDescent="0.2">
      <c r="F71" s="53"/>
      <c r="G71" s="53"/>
      <c r="H71" s="53"/>
      <c r="I71" s="53"/>
      <c r="J71" s="53"/>
      <c r="K71" s="53"/>
      <c r="L71" s="53"/>
    </row>
    <row r="72" spans="2:15" x14ac:dyDescent="0.2">
      <c r="F72" s="53"/>
      <c r="G72" s="53"/>
      <c r="H72" s="53"/>
      <c r="I72" s="53"/>
      <c r="J72" s="53"/>
      <c r="K72" s="53"/>
      <c r="L72" s="53"/>
    </row>
    <row r="73" spans="2:15" x14ac:dyDescent="0.2">
      <c r="F73" s="53"/>
      <c r="G73" s="53"/>
      <c r="H73" s="53"/>
      <c r="I73" s="53"/>
      <c r="J73" s="53"/>
      <c r="K73" s="53"/>
      <c r="L73" s="53"/>
    </row>
    <row r="74" spans="2:15" x14ac:dyDescent="0.2">
      <c r="F74" s="53"/>
      <c r="G74" s="53"/>
      <c r="H74" s="53"/>
      <c r="I74" s="53"/>
      <c r="J74" s="53"/>
      <c r="K74" s="53"/>
      <c r="L74" s="53"/>
    </row>
    <row r="75" spans="2:15" x14ac:dyDescent="0.2">
      <c r="F75" s="53"/>
      <c r="G75" s="53"/>
      <c r="H75" s="53"/>
      <c r="I75" s="53"/>
      <c r="J75" s="53"/>
      <c r="K75" s="53"/>
      <c r="L75" s="53"/>
    </row>
    <row r="76" spans="2:15" x14ac:dyDescent="0.2">
      <c r="F76" s="53"/>
      <c r="G76" s="53"/>
      <c r="H76" s="53"/>
      <c r="I76" s="53"/>
      <c r="J76" s="53"/>
      <c r="K76" s="53"/>
      <c r="L76" s="53"/>
    </row>
    <row r="77" spans="2:15" x14ac:dyDescent="0.2">
      <c r="F77" s="53"/>
      <c r="G77" s="53"/>
      <c r="H77" s="53"/>
      <c r="I77" s="53"/>
      <c r="J77" s="53"/>
      <c r="K77" s="53"/>
      <c r="L77" s="53"/>
    </row>
    <row r="78" spans="2:15" x14ac:dyDescent="0.2">
      <c r="F78" s="53"/>
      <c r="G78" s="53"/>
      <c r="H78" s="53"/>
      <c r="I78" s="53"/>
      <c r="J78" s="53"/>
      <c r="K78" s="53"/>
      <c r="L78" s="53"/>
    </row>
    <row r="79" spans="2:15" x14ac:dyDescent="0.2">
      <c r="F79" s="53"/>
      <c r="G79" s="53"/>
      <c r="H79" s="53"/>
      <c r="I79" s="53"/>
      <c r="J79" s="53"/>
      <c r="K79" s="53"/>
      <c r="L79" s="53"/>
    </row>
    <row r="80" spans="2:15" x14ac:dyDescent="0.2">
      <c r="F80" s="53"/>
      <c r="G80" s="53"/>
      <c r="H80" s="53"/>
      <c r="I80" s="53"/>
      <c r="J80" s="53"/>
      <c r="K80" s="53"/>
      <c r="L80" s="53"/>
    </row>
    <row r="81" spans="2:12" x14ac:dyDescent="0.2">
      <c r="F81" s="53"/>
      <c r="G81" s="53"/>
      <c r="H81" s="53"/>
      <c r="I81" s="53"/>
      <c r="J81" s="53"/>
      <c r="K81" s="53"/>
      <c r="L81" s="53"/>
    </row>
    <row r="82" spans="2:12" x14ac:dyDescent="0.2">
      <c r="F82" s="53"/>
      <c r="G82" s="53"/>
      <c r="H82" s="53"/>
      <c r="I82" s="53"/>
      <c r="J82" s="53"/>
      <c r="K82" s="53"/>
      <c r="L82" s="53"/>
    </row>
    <row r="83" spans="2:12" x14ac:dyDescent="0.2">
      <c r="F83" s="53"/>
      <c r="G83" s="53"/>
      <c r="H83" s="53"/>
      <c r="I83" s="53"/>
      <c r="J83" s="53"/>
      <c r="K83" s="53"/>
      <c r="L83" s="53"/>
    </row>
    <row r="84" spans="2:12" x14ac:dyDescent="0.2">
      <c r="F84" s="53"/>
      <c r="G84" s="53"/>
      <c r="H84" s="53"/>
      <c r="I84" s="53"/>
      <c r="J84" s="53"/>
      <c r="K84" s="53"/>
      <c r="L84" s="53"/>
    </row>
    <row r="85" spans="2:12" x14ac:dyDescent="0.2">
      <c r="F85" s="53"/>
      <c r="G85" s="53"/>
      <c r="H85" s="53"/>
      <c r="I85" s="53"/>
      <c r="J85" s="53"/>
      <c r="K85" s="53"/>
      <c r="L85" s="53"/>
    </row>
    <row r="86" spans="2:12" x14ac:dyDescent="0.2">
      <c r="F86" s="53"/>
      <c r="G86" s="53"/>
      <c r="H86" s="53"/>
      <c r="I86" s="53"/>
      <c r="J86" s="53"/>
      <c r="K86" s="53"/>
      <c r="L86" s="53"/>
    </row>
    <row r="87" spans="2:12" x14ac:dyDescent="0.2">
      <c r="F87" s="53"/>
      <c r="G87" s="53"/>
      <c r="H87" s="53"/>
      <c r="I87" s="53"/>
      <c r="J87" s="53"/>
      <c r="K87" s="53"/>
      <c r="L87" s="53"/>
    </row>
    <row r="88" spans="2:12" x14ac:dyDescent="0.2">
      <c r="F88" s="53"/>
      <c r="G88" s="53"/>
      <c r="H88" s="53"/>
      <c r="I88" s="53"/>
      <c r="J88" s="53"/>
      <c r="K88" s="53"/>
      <c r="L88" s="53"/>
    </row>
    <row r="89" spans="2:12" x14ac:dyDescent="0.2">
      <c r="F89" s="53"/>
      <c r="G89" s="53"/>
      <c r="H89" s="53"/>
      <c r="I89" s="53"/>
      <c r="J89" s="53"/>
      <c r="K89" s="53"/>
      <c r="L89" s="53"/>
    </row>
    <row r="90" spans="2:12" x14ac:dyDescent="0.2">
      <c r="B90" s="51"/>
      <c r="F90" s="53"/>
      <c r="G90" s="53"/>
      <c r="H90" s="53"/>
      <c r="I90" s="53"/>
      <c r="J90" s="53"/>
      <c r="K90" s="53"/>
      <c r="L90" s="53"/>
    </row>
    <row r="91" spans="2:12" x14ac:dyDescent="0.2">
      <c r="B91" s="51"/>
      <c r="F91" s="53"/>
      <c r="G91" s="53"/>
      <c r="H91" s="53"/>
      <c r="I91" s="53"/>
      <c r="J91" s="53"/>
      <c r="K91" s="53"/>
      <c r="L91" s="53"/>
    </row>
    <row r="92" spans="2:12" x14ac:dyDescent="0.2">
      <c r="B92" s="51"/>
      <c r="F92" s="53"/>
      <c r="G92" s="53"/>
      <c r="H92" s="53"/>
      <c r="I92" s="53"/>
      <c r="J92" s="53"/>
      <c r="K92" s="53"/>
      <c r="L92" s="53"/>
    </row>
    <row r="93" spans="2:12" x14ac:dyDescent="0.2">
      <c r="B93" s="51"/>
      <c r="F93" s="53"/>
      <c r="G93" s="53"/>
      <c r="H93" s="53"/>
      <c r="I93" s="53"/>
      <c r="J93" s="53"/>
      <c r="K93" s="53"/>
      <c r="L93" s="53"/>
    </row>
    <row r="94" spans="2:12" x14ac:dyDescent="0.2">
      <c r="B94" s="51"/>
      <c r="F94" s="53"/>
      <c r="G94" s="53"/>
      <c r="H94" s="53"/>
      <c r="I94" s="53"/>
      <c r="J94" s="53"/>
      <c r="K94" s="53"/>
      <c r="L94" s="53"/>
    </row>
    <row r="95" spans="2:12" x14ac:dyDescent="0.2">
      <c r="B95" s="51"/>
      <c r="F95" s="53"/>
      <c r="G95" s="53"/>
      <c r="H95" s="53"/>
      <c r="I95" s="53"/>
      <c r="J95" s="53"/>
      <c r="K95" s="53"/>
      <c r="L95" s="53"/>
    </row>
    <row r="96" spans="2:12" x14ac:dyDescent="0.2">
      <c r="B96" s="51"/>
      <c r="F96" s="53"/>
      <c r="G96" s="53"/>
      <c r="H96" s="53"/>
      <c r="I96" s="53"/>
      <c r="J96" s="53"/>
      <c r="K96" s="53"/>
      <c r="L96" s="53"/>
    </row>
    <row r="97" spans="2:12" x14ac:dyDescent="0.2">
      <c r="B97" s="51"/>
      <c r="F97" s="53"/>
      <c r="G97" s="53"/>
      <c r="H97" s="53"/>
      <c r="I97" s="53"/>
      <c r="J97" s="53"/>
      <c r="K97" s="53"/>
      <c r="L97" s="53"/>
    </row>
    <row r="98" spans="2:12" x14ac:dyDescent="0.2">
      <c r="B98" s="51"/>
      <c r="F98" s="53"/>
      <c r="G98" s="53"/>
      <c r="H98" s="53"/>
      <c r="I98" s="53"/>
      <c r="J98" s="53"/>
      <c r="K98" s="53"/>
      <c r="L98" s="53"/>
    </row>
    <row r="99" spans="2:12" x14ac:dyDescent="0.2">
      <c r="B99" s="51"/>
      <c r="F99" s="53"/>
      <c r="G99" s="53"/>
      <c r="H99" s="53"/>
      <c r="I99" s="53"/>
      <c r="J99" s="53"/>
      <c r="K99" s="53"/>
      <c r="L99" s="53"/>
    </row>
    <row r="100" spans="2:12" x14ac:dyDescent="0.2">
      <c r="B100" s="51"/>
      <c r="F100" s="53"/>
      <c r="G100" s="53"/>
      <c r="H100" s="53"/>
      <c r="I100" s="53"/>
      <c r="J100" s="53"/>
      <c r="K100" s="53"/>
      <c r="L100" s="53"/>
    </row>
    <row r="101" spans="2:12" x14ac:dyDescent="0.2">
      <c r="B101" s="51"/>
      <c r="F101" s="53"/>
      <c r="G101" s="53"/>
      <c r="H101" s="53"/>
      <c r="I101" s="53"/>
      <c r="J101" s="53"/>
      <c r="K101" s="53"/>
      <c r="L101" s="53"/>
    </row>
    <row r="102" spans="2:12" x14ac:dyDescent="0.2">
      <c r="B102" s="51"/>
      <c r="F102" s="53"/>
      <c r="G102" s="53"/>
      <c r="H102" s="53"/>
      <c r="I102" s="53"/>
      <c r="J102" s="53"/>
      <c r="K102" s="53"/>
      <c r="L102" s="53"/>
    </row>
    <row r="103" spans="2:12" x14ac:dyDescent="0.2">
      <c r="B103" s="51"/>
      <c r="F103" s="53"/>
      <c r="G103" s="53"/>
      <c r="H103" s="53"/>
      <c r="I103" s="53"/>
      <c r="J103" s="53"/>
      <c r="K103" s="53"/>
      <c r="L103" s="53"/>
    </row>
    <row r="104" spans="2:12" x14ac:dyDescent="0.2">
      <c r="B104" s="51"/>
      <c r="F104" s="53"/>
      <c r="G104" s="53"/>
      <c r="H104" s="53"/>
      <c r="I104" s="53"/>
      <c r="J104" s="53"/>
      <c r="K104" s="53"/>
      <c r="L104" s="53"/>
    </row>
    <row r="105" spans="2:12" x14ac:dyDescent="0.2">
      <c r="B105" s="51"/>
      <c r="F105" s="53"/>
      <c r="G105" s="53"/>
      <c r="H105" s="53"/>
      <c r="I105" s="53"/>
      <c r="J105" s="53"/>
      <c r="K105" s="53"/>
      <c r="L105" s="53"/>
    </row>
    <row r="106" spans="2:12" x14ac:dyDescent="0.2">
      <c r="B106" s="51"/>
      <c r="F106" s="53"/>
      <c r="G106" s="53"/>
      <c r="H106" s="53"/>
      <c r="I106" s="53"/>
      <c r="J106" s="53"/>
      <c r="K106" s="53"/>
      <c r="L106" s="53"/>
    </row>
    <row r="107" spans="2:12" x14ac:dyDescent="0.2">
      <c r="B107" s="51"/>
      <c r="F107" s="53"/>
      <c r="G107" s="53"/>
      <c r="H107" s="53"/>
      <c r="I107" s="53"/>
      <c r="J107" s="53"/>
      <c r="K107" s="53"/>
      <c r="L107" s="53"/>
    </row>
    <row r="108" spans="2:12" x14ac:dyDescent="0.2">
      <c r="B108" s="51"/>
      <c r="F108" s="53"/>
      <c r="G108" s="53"/>
      <c r="H108" s="53"/>
      <c r="I108" s="53"/>
      <c r="J108" s="53"/>
      <c r="K108" s="53"/>
      <c r="L108" s="53"/>
    </row>
    <row r="109" spans="2:12" x14ac:dyDescent="0.2">
      <c r="B109" s="51"/>
      <c r="F109" s="53"/>
      <c r="G109" s="53"/>
      <c r="H109" s="53"/>
      <c r="I109" s="53"/>
      <c r="J109" s="53"/>
      <c r="K109" s="53"/>
      <c r="L109" s="53"/>
    </row>
    <row r="110" spans="2:12" x14ac:dyDescent="0.2">
      <c r="B110" s="51"/>
      <c r="F110" s="53"/>
      <c r="G110" s="53"/>
      <c r="H110" s="53"/>
      <c r="I110" s="53"/>
      <c r="J110" s="53"/>
      <c r="K110" s="53"/>
      <c r="L110" s="53"/>
    </row>
    <row r="111" spans="2:12" x14ac:dyDescent="0.2">
      <c r="B111" s="51"/>
      <c r="F111" s="53"/>
      <c r="G111" s="53"/>
      <c r="H111" s="53"/>
      <c r="I111" s="53"/>
      <c r="J111" s="53"/>
      <c r="K111" s="53"/>
      <c r="L111" s="53"/>
    </row>
    <row r="112" spans="2:12" x14ac:dyDescent="0.2">
      <c r="B112" s="51"/>
      <c r="F112" s="53"/>
      <c r="G112" s="53"/>
      <c r="H112" s="53"/>
      <c r="I112" s="53"/>
      <c r="J112" s="53"/>
      <c r="K112" s="53"/>
      <c r="L112" s="53"/>
    </row>
    <row r="113" spans="2:12" x14ac:dyDescent="0.2">
      <c r="B113" s="51"/>
      <c r="F113" s="53"/>
      <c r="G113" s="53"/>
      <c r="H113" s="53"/>
      <c r="I113" s="53"/>
      <c r="J113" s="53"/>
      <c r="K113" s="53"/>
      <c r="L113" s="53"/>
    </row>
    <row r="114" spans="2:12" x14ac:dyDescent="0.2">
      <c r="B114" s="51"/>
      <c r="F114" s="53"/>
      <c r="G114" s="53"/>
      <c r="H114" s="53"/>
      <c r="I114" s="53"/>
      <c r="J114" s="53"/>
      <c r="K114" s="53"/>
      <c r="L114" s="53"/>
    </row>
    <row r="115" spans="2:12" x14ac:dyDescent="0.2">
      <c r="B115" s="51"/>
      <c r="F115" s="53"/>
      <c r="G115" s="53"/>
      <c r="H115" s="53"/>
      <c r="I115" s="53"/>
      <c r="J115" s="53"/>
      <c r="K115" s="53"/>
      <c r="L115" s="53"/>
    </row>
    <row r="116" spans="2:12" x14ac:dyDescent="0.2">
      <c r="B116" s="51"/>
      <c r="F116" s="53"/>
      <c r="G116" s="53"/>
      <c r="H116" s="53"/>
      <c r="I116" s="53"/>
      <c r="J116" s="53"/>
      <c r="K116" s="53"/>
      <c r="L116" s="53"/>
    </row>
    <row r="117" spans="2:12" x14ac:dyDescent="0.2">
      <c r="B117" s="51"/>
      <c r="F117" s="53"/>
      <c r="G117" s="53"/>
      <c r="H117" s="53"/>
      <c r="I117" s="53"/>
      <c r="J117" s="53"/>
      <c r="K117" s="53"/>
      <c r="L117" s="53"/>
    </row>
    <row r="118" spans="2:12" x14ac:dyDescent="0.2">
      <c r="B118" s="51"/>
      <c r="F118" s="53"/>
      <c r="G118" s="53"/>
      <c r="H118" s="53"/>
      <c r="I118" s="53"/>
      <c r="J118" s="53"/>
      <c r="K118" s="53"/>
      <c r="L118" s="53"/>
    </row>
    <row r="119" spans="2:12" x14ac:dyDescent="0.2">
      <c r="B119" s="51"/>
      <c r="F119" s="53"/>
      <c r="G119" s="53"/>
      <c r="H119" s="53"/>
      <c r="I119" s="53"/>
      <c r="J119" s="53"/>
      <c r="K119" s="53"/>
      <c r="L119" s="53"/>
    </row>
    <row r="120" spans="2:12" x14ac:dyDescent="0.2">
      <c r="B120" s="51"/>
      <c r="F120" s="53"/>
      <c r="G120" s="53"/>
      <c r="H120" s="53"/>
      <c r="I120" s="53"/>
      <c r="J120" s="53"/>
      <c r="K120" s="53"/>
      <c r="L120" s="53"/>
    </row>
    <row r="121" spans="2:12" x14ac:dyDescent="0.2">
      <c r="B121" s="51"/>
      <c r="F121" s="53"/>
      <c r="G121" s="53"/>
      <c r="H121" s="53"/>
      <c r="I121" s="53"/>
      <c r="J121" s="53"/>
      <c r="K121" s="53"/>
      <c r="L121" s="53"/>
    </row>
    <row r="122" spans="2:12" x14ac:dyDescent="0.2">
      <c r="B122" s="51"/>
      <c r="F122" s="53"/>
      <c r="G122" s="53"/>
      <c r="H122" s="53"/>
      <c r="I122" s="53"/>
      <c r="J122" s="53"/>
      <c r="K122" s="53"/>
      <c r="L122" s="53"/>
    </row>
    <row r="123" spans="2:12" x14ac:dyDescent="0.2">
      <c r="B123" s="51"/>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2:12" x14ac:dyDescent="0.2">
      <c r="B385" s="51"/>
      <c r="F385" s="53"/>
      <c r="G385" s="53"/>
      <c r="H385" s="53"/>
      <c r="I385" s="53"/>
      <c r="J385" s="53"/>
      <c r="K385" s="53"/>
      <c r="L385" s="53"/>
    </row>
    <row r="386" spans="2:12" x14ac:dyDescent="0.2">
      <c r="B386" s="51"/>
      <c r="F386" s="53"/>
      <c r="G386" s="53"/>
      <c r="H386" s="53"/>
      <c r="I386" s="53"/>
      <c r="J386" s="53"/>
      <c r="K386" s="53"/>
      <c r="L386" s="53"/>
    </row>
    <row r="387" spans="2:12" x14ac:dyDescent="0.2">
      <c r="B387" s="51"/>
      <c r="F387" s="53"/>
      <c r="G387" s="53"/>
      <c r="H387" s="53"/>
      <c r="I387" s="53"/>
      <c r="J387" s="53"/>
      <c r="K387" s="53"/>
      <c r="L387" s="53"/>
    </row>
    <row r="388" spans="2:12" x14ac:dyDescent="0.2">
      <c r="B388" s="51"/>
      <c r="F388" s="53"/>
      <c r="G388" s="53"/>
      <c r="H388" s="53"/>
      <c r="I388" s="53"/>
      <c r="J388" s="53"/>
      <c r="K388" s="53"/>
      <c r="L388" s="53"/>
    </row>
    <row r="389" spans="2:12" x14ac:dyDescent="0.2">
      <c r="B389" s="51"/>
      <c r="F389" s="53"/>
      <c r="G389" s="53"/>
      <c r="H389" s="53"/>
      <c r="I389" s="53"/>
      <c r="J389" s="53"/>
      <c r="K389" s="53"/>
      <c r="L389" s="53"/>
    </row>
    <row r="390" spans="2:12" x14ac:dyDescent="0.2">
      <c r="B390" s="51"/>
      <c r="F390" s="53"/>
      <c r="G390" s="53"/>
      <c r="H390" s="53"/>
      <c r="I390" s="53"/>
      <c r="J390" s="53"/>
      <c r="K390" s="53"/>
      <c r="L390" s="53"/>
    </row>
    <row r="391" spans="2:12" x14ac:dyDescent="0.2">
      <c r="B391" s="51"/>
      <c r="F391" s="53"/>
      <c r="G391" s="53"/>
      <c r="H391" s="53"/>
      <c r="I391" s="53"/>
      <c r="J391" s="53"/>
      <c r="K391" s="53"/>
      <c r="L391" s="53"/>
    </row>
    <row r="392" spans="2:12" x14ac:dyDescent="0.2">
      <c r="B392" s="51"/>
      <c r="F392" s="53"/>
      <c r="G392" s="53"/>
      <c r="H392" s="53"/>
      <c r="I392" s="53"/>
      <c r="J392" s="53"/>
      <c r="K392" s="53"/>
      <c r="L392" s="53"/>
    </row>
    <row r="393" spans="2:12" x14ac:dyDescent="0.2">
      <c r="B393" s="51"/>
      <c r="F393" s="53"/>
      <c r="G393" s="53"/>
      <c r="H393" s="53"/>
      <c r="I393" s="53"/>
      <c r="J393" s="53"/>
      <c r="K393" s="53"/>
      <c r="L393" s="53"/>
    </row>
    <row r="394" spans="2:12" x14ac:dyDescent="0.2">
      <c r="B394" s="51"/>
      <c r="F394" s="53"/>
      <c r="G394" s="53"/>
      <c r="H394" s="53"/>
      <c r="I394" s="53"/>
      <c r="J394" s="53"/>
      <c r="K394" s="53"/>
      <c r="L394" s="53"/>
    </row>
    <row r="395" spans="2:12" x14ac:dyDescent="0.2">
      <c r="B395" s="51"/>
      <c r="F395" s="53"/>
      <c r="G395" s="53"/>
      <c r="H395" s="53"/>
      <c r="I395" s="53"/>
      <c r="J395" s="53"/>
      <c r="K395" s="53"/>
      <c r="L395" s="53"/>
    </row>
    <row r="396" spans="2:12" x14ac:dyDescent="0.2">
      <c r="B396" s="51"/>
      <c r="F396" s="53"/>
      <c r="G396" s="53"/>
      <c r="H396" s="53"/>
      <c r="I396" s="53"/>
      <c r="J396" s="53"/>
      <c r="K396" s="53"/>
      <c r="L396" s="53"/>
    </row>
    <row r="397" spans="2:12" x14ac:dyDescent="0.2">
      <c r="B397" s="51"/>
      <c r="F397" s="53"/>
      <c r="G397" s="53"/>
      <c r="H397" s="53"/>
      <c r="I397" s="53"/>
      <c r="J397" s="53"/>
      <c r="K397" s="53"/>
      <c r="L397" s="53"/>
    </row>
    <row r="398" spans="2:12" x14ac:dyDescent="0.2">
      <c r="B398" s="51"/>
      <c r="F398" s="53"/>
      <c r="G398" s="53"/>
      <c r="H398" s="53"/>
      <c r="I398" s="53"/>
      <c r="J398" s="53"/>
      <c r="K398" s="53"/>
      <c r="L398" s="53"/>
    </row>
    <row r="399" spans="2:12" x14ac:dyDescent="0.2">
      <c r="B399" s="51"/>
      <c r="F399" s="53"/>
      <c r="G399" s="53"/>
      <c r="H399" s="53"/>
      <c r="I399" s="53"/>
      <c r="J399" s="53"/>
      <c r="K399" s="53"/>
      <c r="L399" s="53"/>
    </row>
    <row r="400" spans="2:12" x14ac:dyDescent="0.2">
      <c r="B400" s="51"/>
      <c r="F400" s="53"/>
      <c r="G400" s="53"/>
      <c r="H400" s="53"/>
      <c r="I400" s="53"/>
      <c r="J400" s="53"/>
      <c r="K400" s="53"/>
      <c r="L400" s="53"/>
    </row>
    <row r="401" spans="2:12" x14ac:dyDescent="0.2">
      <c r="B401" s="51"/>
      <c r="F401" s="53"/>
      <c r="G401" s="53"/>
      <c r="H401" s="53"/>
      <c r="I401" s="53"/>
      <c r="J401" s="53"/>
      <c r="K401" s="53"/>
      <c r="L401" s="53"/>
    </row>
    <row r="402" spans="2:12" x14ac:dyDescent="0.2">
      <c r="B402" s="51"/>
      <c r="F402" s="53"/>
      <c r="G402" s="53"/>
      <c r="H402" s="53"/>
      <c r="I402" s="53"/>
      <c r="J402" s="53"/>
      <c r="K402" s="53"/>
      <c r="L402" s="53"/>
    </row>
    <row r="403" spans="2:12" x14ac:dyDescent="0.2">
      <c r="B403" s="51"/>
      <c r="F403" s="53"/>
      <c r="G403" s="53"/>
      <c r="H403" s="53"/>
      <c r="I403" s="53"/>
      <c r="J403" s="53"/>
      <c r="K403" s="53"/>
      <c r="L403" s="53"/>
    </row>
    <row r="404" spans="2:12" x14ac:dyDescent="0.2">
      <c r="B404" s="51"/>
      <c r="F404" s="53"/>
      <c r="G404" s="53"/>
      <c r="H404" s="53"/>
      <c r="I404" s="53"/>
      <c r="J404" s="53"/>
      <c r="K404" s="53"/>
      <c r="L404" s="53"/>
    </row>
    <row r="405" spans="2:12" x14ac:dyDescent="0.2">
      <c r="B405" s="51"/>
      <c r="F405" s="53"/>
      <c r="G405" s="53"/>
      <c r="H405" s="53"/>
      <c r="I405" s="53"/>
      <c r="J405" s="53"/>
      <c r="K405" s="53"/>
      <c r="L405" s="53"/>
    </row>
    <row r="406" spans="2:12" x14ac:dyDescent="0.2">
      <c r="B406" s="51"/>
      <c r="F406" s="53"/>
      <c r="G406" s="53"/>
      <c r="H406" s="53"/>
      <c r="I406" s="53"/>
      <c r="J406" s="53"/>
      <c r="K406" s="53"/>
      <c r="L406" s="53"/>
    </row>
    <row r="407" spans="2:12" x14ac:dyDescent="0.2">
      <c r="B407" s="51"/>
      <c r="F407" s="53"/>
      <c r="G407" s="53"/>
      <c r="H407" s="53"/>
      <c r="I407" s="53"/>
      <c r="J407" s="53"/>
      <c r="K407" s="53"/>
      <c r="L407" s="53"/>
    </row>
    <row r="408" spans="2:12" x14ac:dyDescent="0.2">
      <c r="B408" s="51"/>
      <c r="F408" s="53"/>
      <c r="G408" s="53"/>
      <c r="H408" s="53"/>
      <c r="I408" s="53"/>
      <c r="J408" s="53"/>
      <c r="K408" s="53"/>
      <c r="L408" s="53"/>
    </row>
    <row r="409" spans="2:12" x14ac:dyDescent="0.2">
      <c r="B409" s="51"/>
      <c r="F409" s="53"/>
      <c r="G409" s="53"/>
      <c r="H409" s="53"/>
      <c r="I409" s="53"/>
      <c r="J409" s="53"/>
      <c r="K409" s="53"/>
      <c r="L409" s="53"/>
    </row>
    <row r="410" spans="2:12" x14ac:dyDescent="0.2">
      <c r="B410" s="51"/>
      <c r="F410" s="53"/>
      <c r="G410" s="53"/>
      <c r="H410" s="53"/>
      <c r="I410" s="53"/>
      <c r="J410" s="53"/>
      <c r="K410" s="53"/>
      <c r="L410" s="53"/>
    </row>
    <row r="411" spans="2:12" x14ac:dyDescent="0.2">
      <c r="B411" s="51"/>
      <c r="F411" s="53"/>
      <c r="G411" s="53"/>
      <c r="H411" s="53"/>
      <c r="I411" s="53"/>
      <c r="J411" s="53"/>
      <c r="K411" s="53"/>
      <c r="L411" s="53"/>
    </row>
    <row r="412" spans="2:12" x14ac:dyDescent="0.2">
      <c r="B412" s="51"/>
      <c r="F412" s="53"/>
      <c r="G412" s="53"/>
      <c r="H412" s="53"/>
      <c r="I412" s="53"/>
      <c r="J412" s="53"/>
      <c r="K412" s="53"/>
      <c r="L412" s="53"/>
    </row>
    <row r="413" spans="2:12" x14ac:dyDescent="0.2">
      <c r="B413" s="51"/>
      <c r="F413" s="53"/>
      <c r="G413" s="53"/>
      <c r="H413" s="53"/>
      <c r="I413" s="53"/>
      <c r="J413" s="53"/>
      <c r="K413" s="53"/>
      <c r="L413" s="53"/>
    </row>
    <row r="414" spans="2:12" x14ac:dyDescent="0.2">
      <c r="B414" s="51"/>
      <c r="F414" s="53"/>
      <c r="G414" s="53"/>
      <c r="H414" s="53"/>
      <c r="I414" s="53"/>
      <c r="J414" s="53"/>
      <c r="K414" s="53"/>
      <c r="L414" s="53"/>
    </row>
    <row r="415" spans="2:12" x14ac:dyDescent="0.2">
      <c r="B415" s="51"/>
      <c r="F415" s="53"/>
      <c r="G415" s="53"/>
      <c r="H415" s="53"/>
      <c r="I415" s="53"/>
      <c r="J415" s="53"/>
      <c r="K415" s="53"/>
      <c r="L415" s="53"/>
    </row>
    <row r="416" spans="2:12" x14ac:dyDescent="0.2">
      <c r="B416" s="51"/>
      <c r="F416" s="53"/>
      <c r="G416" s="53"/>
      <c r="H416" s="53"/>
      <c r="I416" s="53"/>
      <c r="J416" s="53"/>
      <c r="K416" s="53"/>
      <c r="L416" s="53"/>
    </row>
    <row r="417" spans="2:12" x14ac:dyDescent="0.2">
      <c r="B417" s="51"/>
      <c r="F417" s="53"/>
      <c r="G417" s="53"/>
      <c r="H417" s="53"/>
      <c r="I417" s="53"/>
      <c r="J417" s="53"/>
      <c r="K417" s="53"/>
      <c r="L417" s="53"/>
    </row>
    <row r="418" spans="2:12" x14ac:dyDescent="0.2">
      <c r="B418" s="51"/>
      <c r="F418" s="53"/>
      <c r="G418" s="53"/>
      <c r="H418" s="53"/>
      <c r="I418" s="53"/>
      <c r="J418" s="53"/>
      <c r="K418" s="53"/>
      <c r="L418" s="53"/>
    </row>
    <row r="419" spans="2:12" x14ac:dyDescent="0.2">
      <c r="B419" s="51"/>
      <c r="F419" s="53"/>
      <c r="G419" s="53"/>
      <c r="H419" s="53"/>
      <c r="I419" s="53"/>
      <c r="J419" s="53"/>
      <c r="K419" s="53"/>
      <c r="L419" s="53"/>
    </row>
    <row r="420" spans="2:12" x14ac:dyDescent="0.2">
      <c r="B420" s="51"/>
      <c r="F420" s="53"/>
      <c r="G420" s="53"/>
      <c r="H420" s="53"/>
      <c r="I420" s="53"/>
      <c r="J420" s="53"/>
      <c r="K420" s="53"/>
      <c r="L420" s="53"/>
    </row>
    <row r="421" spans="2:12" x14ac:dyDescent="0.2">
      <c r="B421" s="51"/>
      <c r="F421" s="53"/>
      <c r="G421" s="53"/>
      <c r="H421" s="53"/>
      <c r="I421" s="53"/>
      <c r="J421" s="53"/>
      <c r="K421" s="53"/>
      <c r="L421" s="53"/>
    </row>
    <row r="422" spans="2:12" x14ac:dyDescent="0.2">
      <c r="B422" s="51"/>
      <c r="F422" s="53"/>
      <c r="G422" s="53"/>
      <c r="H422" s="53"/>
      <c r="I422" s="53"/>
      <c r="J422" s="53"/>
      <c r="K422" s="53"/>
      <c r="L422" s="53"/>
    </row>
    <row r="423" spans="2:12" x14ac:dyDescent="0.2">
      <c r="B423" s="51"/>
      <c r="F423" s="53"/>
      <c r="G423" s="53"/>
      <c r="H423" s="53"/>
      <c r="I423" s="53"/>
      <c r="J423" s="53"/>
      <c r="K423" s="53"/>
      <c r="L423" s="53"/>
    </row>
    <row r="424" spans="2:12" x14ac:dyDescent="0.2">
      <c r="B424" s="51"/>
      <c r="F424" s="53"/>
      <c r="G424" s="53"/>
      <c r="H424" s="53"/>
      <c r="I424" s="53"/>
      <c r="J424" s="53"/>
      <c r="K424" s="53"/>
      <c r="L424" s="53"/>
    </row>
    <row r="425" spans="2:12" x14ac:dyDescent="0.2">
      <c r="B425" s="51"/>
      <c r="F425" s="53"/>
      <c r="G425" s="53"/>
      <c r="H425" s="53"/>
      <c r="I425" s="53"/>
      <c r="J425" s="53"/>
      <c r="K425" s="53"/>
      <c r="L425" s="53"/>
    </row>
    <row r="426" spans="2:12" x14ac:dyDescent="0.2">
      <c r="B426" s="51"/>
      <c r="F426" s="53"/>
      <c r="G426" s="53"/>
      <c r="H426" s="53"/>
      <c r="I426" s="53"/>
      <c r="J426" s="53"/>
      <c r="K426" s="53"/>
      <c r="L426" s="53"/>
    </row>
    <row r="427" spans="2:12" x14ac:dyDescent="0.2">
      <c r="B427" s="51"/>
      <c r="F427" s="53"/>
      <c r="G427" s="53"/>
      <c r="H427" s="53"/>
      <c r="I427" s="53"/>
      <c r="J427" s="53"/>
      <c r="K427" s="53"/>
      <c r="L427" s="53"/>
    </row>
    <row r="428" spans="2:12" x14ac:dyDescent="0.2">
      <c r="B428" s="51"/>
      <c r="F428" s="53"/>
      <c r="G428" s="53"/>
      <c r="H428" s="53"/>
      <c r="I428" s="53"/>
      <c r="J428" s="53"/>
      <c r="K428" s="53"/>
      <c r="L428" s="53"/>
    </row>
    <row r="429" spans="2:12" x14ac:dyDescent="0.2">
      <c r="B429" s="51"/>
      <c r="F429" s="53"/>
      <c r="G429" s="53"/>
      <c r="H429" s="53"/>
      <c r="I429" s="53"/>
      <c r="J429" s="53"/>
      <c r="K429" s="53"/>
      <c r="L429" s="53"/>
    </row>
    <row r="430" spans="2:12" x14ac:dyDescent="0.2">
      <c r="B430" s="51"/>
      <c r="F430" s="53"/>
      <c r="G430" s="53"/>
      <c r="H430" s="53"/>
      <c r="I430" s="53"/>
      <c r="J430" s="53"/>
      <c r="K430" s="53"/>
      <c r="L430" s="53"/>
    </row>
    <row r="431" spans="2:12" x14ac:dyDescent="0.2">
      <c r="B431" s="51"/>
      <c r="F431" s="53"/>
      <c r="G431" s="53"/>
      <c r="H431" s="53"/>
      <c r="I431" s="53"/>
      <c r="J431" s="53"/>
      <c r="K431" s="53"/>
      <c r="L431" s="53"/>
    </row>
    <row r="432" spans="2:12" x14ac:dyDescent="0.2">
      <c r="B432" s="51"/>
      <c r="F432" s="53"/>
      <c r="G432" s="53"/>
      <c r="H432" s="53"/>
      <c r="I432" s="53"/>
      <c r="J432" s="53"/>
      <c r="K432" s="53"/>
      <c r="L432" s="53"/>
    </row>
    <row r="433" spans="2:12" x14ac:dyDescent="0.2">
      <c r="B433" s="51"/>
      <c r="F433" s="53"/>
      <c r="G433" s="53"/>
      <c r="H433" s="53"/>
      <c r="I433" s="53"/>
      <c r="J433" s="53"/>
      <c r="K433" s="53"/>
      <c r="L433" s="53"/>
    </row>
    <row r="434" spans="2:12" x14ac:dyDescent="0.2">
      <c r="B434" s="51"/>
      <c r="F434" s="53"/>
      <c r="G434" s="53"/>
      <c r="H434" s="53"/>
      <c r="I434" s="53"/>
      <c r="J434" s="53"/>
      <c r="K434" s="53"/>
      <c r="L434" s="53"/>
    </row>
    <row r="435" spans="2:12" x14ac:dyDescent="0.2">
      <c r="B435" s="51"/>
      <c r="F435" s="53"/>
      <c r="G435" s="53"/>
      <c r="H435" s="53"/>
      <c r="I435" s="53"/>
      <c r="J435" s="53"/>
      <c r="K435" s="53"/>
      <c r="L435" s="53"/>
    </row>
    <row r="436" spans="2:12" x14ac:dyDescent="0.2">
      <c r="B436" s="51"/>
      <c r="F436" s="53"/>
      <c r="G436" s="53"/>
      <c r="H436" s="53"/>
      <c r="I436" s="53"/>
      <c r="J436" s="53"/>
      <c r="K436" s="53"/>
      <c r="L436" s="53"/>
    </row>
    <row r="437" spans="2:12" x14ac:dyDescent="0.2">
      <c r="B437" s="51"/>
      <c r="F437" s="53"/>
      <c r="G437" s="53"/>
      <c r="H437" s="53"/>
      <c r="I437" s="53"/>
      <c r="J437" s="53"/>
      <c r="K437" s="53"/>
      <c r="L437" s="53"/>
    </row>
    <row r="438" spans="2:12" x14ac:dyDescent="0.2">
      <c r="B438" s="51"/>
      <c r="F438" s="53"/>
      <c r="G438" s="53"/>
      <c r="H438" s="53"/>
      <c r="I438" s="53"/>
      <c r="J438" s="53"/>
      <c r="K438" s="53"/>
      <c r="L438" s="53"/>
    </row>
    <row r="439" spans="2:12" x14ac:dyDescent="0.2">
      <c r="B439" s="51"/>
      <c r="F439" s="53"/>
      <c r="G439" s="53"/>
      <c r="H439" s="53"/>
      <c r="I439" s="53"/>
      <c r="J439" s="53"/>
      <c r="K439" s="53"/>
      <c r="L439" s="53"/>
    </row>
    <row r="440" spans="2:12" x14ac:dyDescent="0.2">
      <c r="B440" s="51"/>
      <c r="F440" s="53"/>
      <c r="G440" s="53"/>
      <c r="H440" s="53"/>
      <c r="I440" s="53"/>
      <c r="J440" s="53"/>
      <c r="K440" s="53"/>
      <c r="L440" s="53"/>
    </row>
    <row r="441" spans="2:12" x14ac:dyDescent="0.2">
      <c r="B441" s="51"/>
      <c r="F441" s="53"/>
      <c r="G441" s="53"/>
      <c r="H441" s="53"/>
      <c r="I441" s="53"/>
      <c r="J441" s="53"/>
      <c r="K441" s="53"/>
      <c r="L441" s="53"/>
    </row>
    <row r="442" spans="2:12" x14ac:dyDescent="0.2">
      <c r="B442" s="51"/>
      <c r="F442" s="53"/>
      <c r="G442" s="53"/>
      <c r="H442" s="53"/>
      <c r="I442" s="53"/>
      <c r="J442" s="53"/>
      <c r="K442" s="53"/>
      <c r="L442" s="53"/>
    </row>
    <row r="443" spans="2:12" x14ac:dyDescent="0.2">
      <c r="B443" s="51"/>
      <c r="F443" s="53"/>
      <c r="G443" s="53"/>
      <c r="H443" s="53"/>
      <c r="I443" s="53"/>
      <c r="J443" s="53"/>
      <c r="K443" s="53"/>
      <c r="L443" s="53"/>
    </row>
    <row r="444" spans="2:12" x14ac:dyDescent="0.2">
      <c r="B444" s="51"/>
      <c r="F444" s="53"/>
      <c r="G444" s="53"/>
      <c r="H444" s="53"/>
      <c r="I444" s="53"/>
      <c r="J444" s="53"/>
      <c r="K444" s="53"/>
      <c r="L444" s="53"/>
    </row>
    <row r="445" spans="2:12" x14ac:dyDescent="0.2">
      <c r="B445" s="51"/>
      <c r="F445" s="53"/>
      <c r="G445" s="53"/>
      <c r="H445" s="53"/>
      <c r="I445" s="53"/>
      <c r="J445" s="53"/>
      <c r="K445" s="53"/>
      <c r="L445" s="53"/>
    </row>
    <row r="446" spans="2:12" x14ac:dyDescent="0.2">
      <c r="B446" s="51"/>
      <c r="F446" s="53"/>
      <c r="G446" s="53"/>
      <c r="H446" s="53"/>
      <c r="I446" s="53"/>
      <c r="J446" s="53"/>
      <c r="K446" s="53"/>
      <c r="L446" s="53"/>
    </row>
    <row r="447" spans="2:12" x14ac:dyDescent="0.2">
      <c r="B447" s="51"/>
      <c r="F447" s="53"/>
      <c r="G447" s="53"/>
      <c r="H447" s="53"/>
      <c r="I447" s="53"/>
      <c r="J447" s="53"/>
      <c r="K447" s="53"/>
      <c r="L447" s="53"/>
    </row>
    <row r="448" spans="2:12" x14ac:dyDescent="0.2">
      <c r="B448" s="51"/>
      <c r="F448" s="53"/>
      <c r="G448" s="53"/>
      <c r="H448" s="53"/>
      <c r="I448" s="53"/>
      <c r="J448" s="53"/>
      <c r="K448" s="53"/>
      <c r="L448" s="53"/>
    </row>
    <row r="449" spans="2:12" x14ac:dyDescent="0.2">
      <c r="B449" s="51"/>
      <c r="F449" s="53"/>
      <c r="G449" s="53"/>
      <c r="H449" s="53"/>
      <c r="I449" s="53"/>
      <c r="J449" s="53"/>
      <c r="K449" s="53"/>
      <c r="L449" s="53"/>
    </row>
    <row r="450" spans="2:12" x14ac:dyDescent="0.2">
      <c r="B450" s="51"/>
      <c r="F450" s="53"/>
      <c r="G450" s="53"/>
      <c r="H450" s="53"/>
      <c r="I450" s="53"/>
      <c r="J450" s="53"/>
      <c r="K450" s="53"/>
      <c r="L450" s="53"/>
    </row>
    <row r="451" spans="2:12" x14ac:dyDescent="0.2">
      <c r="B451" s="51"/>
      <c r="F451" s="53"/>
      <c r="G451" s="53"/>
      <c r="H451" s="53"/>
      <c r="I451" s="53"/>
      <c r="J451" s="53"/>
      <c r="K451" s="53"/>
      <c r="L451" s="53"/>
    </row>
    <row r="452" spans="2:12" x14ac:dyDescent="0.2">
      <c r="B452" s="51"/>
      <c r="F452" s="53"/>
      <c r="G452" s="53"/>
      <c r="H452" s="53"/>
      <c r="I452" s="53"/>
      <c r="J452" s="53"/>
      <c r="K452" s="53"/>
      <c r="L452" s="53"/>
    </row>
    <row r="453" spans="2:12" x14ac:dyDescent="0.2">
      <c r="B453" s="51"/>
      <c r="F453" s="53"/>
      <c r="G453" s="53"/>
      <c r="H453" s="53"/>
      <c r="I453" s="53"/>
      <c r="J453" s="53"/>
      <c r="K453" s="53"/>
      <c r="L453" s="53"/>
    </row>
    <row r="454" spans="2:12" x14ac:dyDescent="0.2">
      <c r="B454" s="51"/>
      <c r="F454" s="53"/>
      <c r="G454" s="53"/>
      <c r="H454" s="53"/>
      <c r="I454" s="53"/>
      <c r="J454" s="53"/>
      <c r="K454" s="53"/>
      <c r="L454" s="53"/>
    </row>
    <row r="455" spans="2:12" x14ac:dyDescent="0.2">
      <c r="B455" s="51"/>
      <c r="F455" s="53"/>
      <c r="G455" s="53"/>
      <c r="H455" s="53"/>
      <c r="I455" s="53"/>
      <c r="J455" s="53"/>
      <c r="K455" s="53"/>
      <c r="L455" s="53"/>
    </row>
    <row r="456" spans="2:12" x14ac:dyDescent="0.2">
      <c r="B456" s="51"/>
      <c r="F456" s="53"/>
      <c r="G456" s="53"/>
      <c r="H456" s="53"/>
      <c r="I456" s="53"/>
      <c r="J456" s="53"/>
      <c r="K456" s="53"/>
      <c r="L456" s="53"/>
    </row>
    <row r="457" spans="2:12" x14ac:dyDescent="0.2">
      <c r="B457" s="51"/>
      <c r="F457" s="53"/>
      <c r="G457" s="53"/>
      <c r="H457" s="53"/>
      <c r="I457" s="53"/>
      <c r="J457" s="53"/>
      <c r="K457" s="53"/>
      <c r="L457" s="53"/>
    </row>
    <row r="458" spans="2:12" x14ac:dyDescent="0.2">
      <c r="B458" s="51"/>
      <c r="F458" s="53"/>
      <c r="G458" s="53"/>
      <c r="H458" s="53"/>
      <c r="I458" s="53"/>
      <c r="J458" s="53"/>
      <c r="K458" s="53"/>
      <c r="L458" s="53"/>
    </row>
    <row r="459" spans="2:12" x14ac:dyDescent="0.2">
      <c r="B459" s="51"/>
      <c r="F459" s="53"/>
      <c r="G459" s="53"/>
      <c r="H459" s="53"/>
      <c r="I459" s="53"/>
      <c r="J459" s="53"/>
      <c r="K459" s="53"/>
      <c r="L459" s="53"/>
    </row>
    <row r="460" spans="2:12" x14ac:dyDescent="0.2">
      <c r="B460" s="51"/>
      <c r="F460" s="53"/>
      <c r="G460" s="53"/>
      <c r="H460" s="53"/>
      <c r="I460" s="53"/>
      <c r="J460" s="53"/>
      <c r="K460" s="53"/>
      <c r="L460" s="53"/>
    </row>
    <row r="461" spans="2:12" x14ac:dyDescent="0.2">
      <c r="B461" s="51"/>
      <c r="F461" s="53"/>
      <c r="G461" s="53"/>
      <c r="H461" s="53"/>
      <c r="I461" s="53"/>
      <c r="J461" s="53"/>
      <c r="K461" s="53"/>
      <c r="L461" s="53"/>
    </row>
    <row r="462" spans="2:12" x14ac:dyDescent="0.2">
      <c r="B462" s="51"/>
      <c r="F462" s="53"/>
      <c r="G462" s="53"/>
      <c r="H462" s="53"/>
      <c r="I462" s="53"/>
      <c r="J462" s="53"/>
      <c r="K462" s="53"/>
      <c r="L462" s="53"/>
    </row>
    <row r="463" spans="2:12" x14ac:dyDescent="0.2">
      <c r="B463" s="51"/>
      <c r="F463" s="53"/>
      <c r="G463" s="53"/>
      <c r="H463" s="53"/>
      <c r="I463" s="53"/>
      <c r="J463" s="53"/>
      <c r="K463" s="53"/>
      <c r="L463" s="53"/>
    </row>
    <row r="464" spans="2:12" x14ac:dyDescent="0.2">
      <c r="B464" s="51"/>
      <c r="F464" s="53"/>
      <c r="G464" s="53"/>
      <c r="H464" s="53"/>
      <c r="I464" s="53"/>
      <c r="J464" s="53"/>
      <c r="K464" s="53"/>
      <c r="L464" s="53"/>
    </row>
    <row r="465" spans="2:12" x14ac:dyDescent="0.2">
      <c r="B465" s="51"/>
      <c r="F465" s="53"/>
      <c r="G465" s="53"/>
      <c r="H465" s="53"/>
      <c r="I465" s="53"/>
      <c r="J465" s="53"/>
      <c r="K465" s="53"/>
      <c r="L465" s="53"/>
    </row>
    <row r="466" spans="2:12" x14ac:dyDescent="0.2">
      <c r="B466" s="51"/>
      <c r="F466" s="53"/>
      <c r="G466" s="53"/>
      <c r="H466" s="53"/>
      <c r="I466" s="53"/>
      <c r="J466" s="53"/>
      <c r="K466" s="53"/>
      <c r="L466" s="53"/>
    </row>
    <row r="467" spans="2:12" x14ac:dyDescent="0.2">
      <c r="B467" s="51"/>
      <c r="F467" s="53"/>
      <c r="G467" s="53"/>
      <c r="H467" s="53"/>
      <c r="I467" s="53"/>
      <c r="J467" s="53"/>
      <c r="K467" s="53"/>
      <c r="L467" s="53"/>
    </row>
    <row r="468" spans="2:12" x14ac:dyDescent="0.2">
      <c r="B468" s="51"/>
      <c r="F468" s="53"/>
      <c r="G468" s="53"/>
      <c r="H468" s="53"/>
      <c r="I468" s="53"/>
      <c r="J468" s="53"/>
      <c r="K468" s="53"/>
      <c r="L468" s="53"/>
    </row>
    <row r="469" spans="2:12" x14ac:dyDescent="0.2">
      <c r="B469" s="51"/>
      <c r="F469" s="53"/>
      <c r="G469" s="53"/>
      <c r="H469" s="53"/>
      <c r="I469" s="53"/>
      <c r="J469" s="53"/>
      <c r="K469" s="53"/>
      <c r="L469" s="53"/>
    </row>
    <row r="470" spans="2:12" x14ac:dyDescent="0.2">
      <c r="B470" s="51"/>
      <c r="F470" s="53"/>
      <c r="G470" s="53"/>
      <c r="H470" s="53"/>
      <c r="I470" s="53"/>
      <c r="J470" s="53"/>
      <c r="K470" s="53"/>
      <c r="L470" s="53"/>
    </row>
    <row r="471" spans="2:12" x14ac:dyDescent="0.2">
      <c r="B471" s="51"/>
      <c r="F471" s="53"/>
      <c r="G471" s="53"/>
      <c r="H471" s="53"/>
      <c r="I471" s="53"/>
      <c r="J471" s="53"/>
      <c r="K471" s="53"/>
      <c r="L471" s="53"/>
    </row>
    <row r="472" spans="2:12" x14ac:dyDescent="0.2">
      <c r="B472" s="51"/>
      <c r="F472" s="53"/>
      <c r="G472" s="53"/>
      <c r="H472" s="53"/>
      <c r="I472" s="53"/>
      <c r="J472" s="53"/>
      <c r="K472" s="53"/>
      <c r="L472" s="53"/>
    </row>
    <row r="473" spans="2:12" x14ac:dyDescent="0.2">
      <c r="B473" s="51"/>
      <c r="F473" s="53"/>
      <c r="G473" s="53"/>
      <c r="H473" s="53"/>
      <c r="I473" s="53"/>
      <c r="J473" s="53"/>
      <c r="K473" s="53"/>
      <c r="L473" s="53"/>
    </row>
    <row r="474" spans="2:12" x14ac:dyDescent="0.2">
      <c r="B474" s="51"/>
      <c r="F474" s="53"/>
      <c r="G474" s="53"/>
      <c r="H474" s="53"/>
      <c r="I474" s="53"/>
      <c r="J474" s="53"/>
      <c r="K474" s="53"/>
      <c r="L474" s="53"/>
    </row>
    <row r="475" spans="2:12" x14ac:dyDescent="0.2">
      <c r="B475" s="51"/>
      <c r="F475" s="53"/>
      <c r="G475" s="53"/>
      <c r="H475" s="53"/>
      <c r="I475" s="53"/>
      <c r="J475" s="53"/>
      <c r="K475" s="53"/>
      <c r="L475" s="53"/>
    </row>
    <row r="476" spans="2:12" x14ac:dyDescent="0.2">
      <c r="B476" s="51"/>
      <c r="F476" s="53"/>
      <c r="G476" s="53"/>
      <c r="H476" s="53"/>
      <c r="I476" s="53"/>
      <c r="J476" s="53"/>
      <c r="K476" s="53"/>
      <c r="L476" s="53"/>
    </row>
    <row r="477" spans="2:12" x14ac:dyDescent="0.2">
      <c r="B477" s="51"/>
      <c r="F477" s="53"/>
      <c r="G477" s="53"/>
      <c r="H477" s="53"/>
      <c r="I477" s="53"/>
      <c r="J477" s="53"/>
      <c r="K477" s="53"/>
      <c r="L477" s="53"/>
    </row>
    <row r="478" spans="2:12" x14ac:dyDescent="0.2">
      <c r="B478" s="51"/>
      <c r="F478" s="53"/>
      <c r="G478" s="53"/>
      <c r="H478" s="53"/>
      <c r="I478" s="53"/>
      <c r="J478" s="53"/>
      <c r="K478" s="53"/>
      <c r="L478" s="53"/>
    </row>
    <row r="479" spans="2:12" x14ac:dyDescent="0.2">
      <c r="B479" s="51"/>
      <c r="F479" s="53"/>
      <c r="G479" s="53"/>
      <c r="H479" s="53"/>
      <c r="I479" s="53"/>
      <c r="J479" s="53"/>
      <c r="K479" s="53"/>
      <c r="L479" s="53"/>
    </row>
    <row r="480" spans="2:12" x14ac:dyDescent="0.2">
      <c r="B480" s="51"/>
      <c r="F480" s="53"/>
      <c r="G480" s="53"/>
      <c r="H480" s="53"/>
      <c r="I480" s="53"/>
      <c r="J480" s="53"/>
      <c r="K480" s="53"/>
      <c r="L480" s="53"/>
    </row>
    <row r="481" spans="2:12" x14ac:dyDescent="0.2">
      <c r="B481" s="51"/>
      <c r="F481" s="53"/>
      <c r="G481" s="53"/>
      <c r="H481" s="53"/>
      <c r="I481" s="53"/>
      <c r="J481" s="53"/>
      <c r="K481" s="53"/>
      <c r="L481" s="53"/>
    </row>
    <row r="482" spans="2:12" x14ac:dyDescent="0.2">
      <c r="B482" s="51"/>
      <c r="F482" s="53"/>
      <c r="G482" s="53"/>
      <c r="H482" s="53"/>
      <c r="I482" s="53"/>
      <c r="J482" s="53"/>
      <c r="K482" s="53"/>
      <c r="L482" s="53"/>
    </row>
    <row r="483" spans="2:12" x14ac:dyDescent="0.2">
      <c r="B483" s="51"/>
      <c r="F483" s="53"/>
      <c r="G483" s="53"/>
      <c r="H483" s="53"/>
      <c r="I483" s="53"/>
      <c r="J483" s="53"/>
      <c r="K483" s="53"/>
      <c r="L483" s="53"/>
    </row>
    <row r="484" spans="2:12" x14ac:dyDescent="0.2">
      <c r="B484" s="51"/>
      <c r="F484" s="53"/>
      <c r="G484" s="53"/>
      <c r="H484" s="53"/>
      <c r="I484" s="53"/>
      <c r="J484" s="53"/>
      <c r="K484" s="53"/>
      <c r="L484" s="53"/>
    </row>
    <row r="485" spans="2:12" x14ac:dyDescent="0.2">
      <c r="B485" s="51"/>
      <c r="F485" s="53"/>
      <c r="G485" s="53"/>
      <c r="H485" s="53"/>
      <c r="I485" s="53"/>
      <c r="J485" s="53"/>
      <c r="K485" s="53"/>
      <c r="L485" s="53"/>
    </row>
    <row r="486" spans="2:12" x14ac:dyDescent="0.2">
      <c r="B486" s="51"/>
      <c r="F486" s="53"/>
      <c r="G486" s="53"/>
      <c r="H486" s="53"/>
      <c r="I486" s="53"/>
      <c r="J486" s="53"/>
      <c r="K486" s="53"/>
      <c r="L486" s="53"/>
    </row>
    <row r="487" spans="2:12" x14ac:dyDescent="0.2">
      <c r="B487" s="51"/>
      <c r="F487" s="53"/>
      <c r="G487" s="53"/>
      <c r="H487" s="53"/>
      <c r="I487" s="53"/>
      <c r="J487" s="53"/>
      <c r="K487" s="53"/>
      <c r="L487" s="53"/>
    </row>
    <row r="488" spans="2:12" x14ac:dyDescent="0.2">
      <c r="B488" s="51"/>
      <c r="F488" s="53"/>
      <c r="G488" s="53"/>
      <c r="H488" s="53"/>
      <c r="I488" s="53"/>
      <c r="J488" s="53"/>
      <c r="K488" s="53"/>
      <c r="L488" s="53"/>
    </row>
    <row r="489" spans="2:12" x14ac:dyDescent="0.2">
      <c r="B489" s="51"/>
      <c r="F489" s="53"/>
      <c r="G489" s="53"/>
      <c r="H489" s="53"/>
      <c r="I489" s="53"/>
      <c r="J489" s="53"/>
      <c r="K489" s="53"/>
      <c r="L489" s="53"/>
    </row>
    <row r="490" spans="2:12" x14ac:dyDescent="0.2">
      <c r="B490" s="51"/>
      <c r="F490" s="53"/>
      <c r="G490" s="53"/>
      <c r="H490" s="53"/>
      <c r="I490" s="53"/>
      <c r="J490" s="53"/>
      <c r="K490" s="53"/>
      <c r="L490" s="53"/>
    </row>
    <row r="491" spans="2:12" x14ac:dyDescent="0.2">
      <c r="B491" s="51"/>
      <c r="F491" s="53"/>
      <c r="G491" s="53"/>
      <c r="H491" s="53"/>
      <c r="I491" s="53"/>
      <c r="J491" s="53"/>
      <c r="K491" s="53"/>
      <c r="L491" s="53"/>
    </row>
    <row r="492" spans="2:12" x14ac:dyDescent="0.2">
      <c r="B492" s="51"/>
      <c r="F492" s="53"/>
      <c r="G492" s="53"/>
      <c r="H492" s="53"/>
      <c r="I492" s="53"/>
      <c r="J492" s="53"/>
      <c r="K492" s="53"/>
      <c r="L492" s="53"/>
    </row>
    <row r="493" spans="2:12" x14ac:dyDescent="0.2">
      <c r="B493" s="51"/>
      <c r="F493" s="53"/>
      <c r="G493" s="53"/>
      <c r="H493" s="53"/>
      <c r="I493" s="53"/>
      <c r="J493" s="53"/>
      <c r="K493" s="53"/>
      <c r="L493" s="53"/>
    </row>
    <row r="494" spans="2:12" x14ac:dyDescent="0.2">
      <c r="B494" s="51"/>
      <c r="F494" s="53"/>
      <c r="G494" s="53"/>
      <c r="H494" s="53"/>
      <c r="I494" s="53"/>
      <c r="J494" s="53"/>
      <c r="K494" s="53"/>
      <c r="L494" s="53"/>
    </row>
    <row r="495" spans="2:12" x14ac:dyDescent="0.2">
      <c r="B495" s="51"/>
      <c r="F495" s="53"/>
      <c r="G495" s="53"/>
      <c r="H495" s="53"/>
      <c r="I495" s="53"/>
      <c r="J495" s="53"/>
      <c r="K495" s="53"/>
      <c r="L495" s="53"/>
    </row>
    <row r="496" spans="2:12" x14ac:dyDescent="0.2">
      <c r="B496" s="51"/>
      <c r="F496" s="53"/>
      <c r="G496" s="53"/>
      <c r="H496" s="53"/>
      <c r="I496" s="53"/>
      <c r="J496" s="53"/>
      <c r="K496" s="53"/>
      <c r="L496" s="53"/>
    </row>
    <row r="497" spans="2:12" x14ac:dyDescent="0.2">
      <c r="B497" s="51"/>
      <c r="F497" s="53"/>
      <c r="G497" s="53"/>
      <c r="H497" s="53"/>
      <c r="I497" s="53"/>
      <c r="J497" s="53"/>
      <c r="K497" s="53"/>
      <c r="L497" s="53"/>
    </row>
    <row r="498" spans="2:12" x14ac:dyDescent="0.2">
      <c r="B498" s="51"/>
      <c r="F498" s="53"/>
      <c r="G498" s="53"/>
      <c r="H498" s="53"/>
      <c r="I498" s="53"/>
      <c r="J498" s="53"/>
      <c r="K498" s="53"/>
      <c r="L498" s="53"/>
    </row>
    <row r="499" spans="2:12" x14ac:dyDescent="0.2">
      <c r="B499" s="51"/>
      <c r="F499" s="53"/>
      <c r="G499" s="53"/>
      <c r="H499" s="53"/>
      <c r="I499" s="53"/>
      <c r="J499" s="53"/>
      <c r="K499" s="53"/>
      <c r="L499" s="53"/>
    </row>
    <row r="500" spans="2:12" x14ac:dyDescent="0.2">
      <c r="B500" s="51"/>
      <c r="F500" s="53"/>
      <c r="G500" s="53"/>
      <c r="H500" s="53"/>
      <c r="I500" s="53"/>
      <c r="J500" s="53"/>
      <c r="K500" s="53"/>
      <c r="L500" s="53"/>
    </row>
    <row r="501" spans="2:12" x14ac:dyDescent="0.2">
      <c r="B501" s="51"/>
      <c r="F501" s="53"/>
      <c r="G501" s="53"/>
      <c r="H501" s="53"/>
      <c r="I501" s="53"/>
      <c r="J501" s="53"/>
      <c r="K501" s="53"/>
      <c r="L501" s="53"/>
    </row>
    <row r="502" spans="2:12" x14ac:dyDescent="0.2">
      <c r="B502" s="51"/>
      <c r="F502" s="53"/>
      <c r="G502" s="53"/>
      <c r="H502" s="53"/>
      <c r="I502" s="53"/>
      <c r="J502" s="53"/>
      <c r="K502" s="53"/>
      <c r="L502" s="53"/>
    </row>
    <row r="503" spans="2:12" x14ac:dyDescent="0.2">
      <c r="B503" s="51"/>
      <c r="F503" s="53"/>
      <c r="G503" s="53"/>
      <c r="H503" s="53"/>
      <c r="I503" s="53"/>
      <c r="J503" s="53"/>
      <c r="K503" s="53"/>
      <c r="L503" s="53"/>
    </row>
    <row r="504" spans="2:12" x14ac:dyDescent="0.2">
      <c r="B504" s="51"/>
      <c r="F504" s="53"/>
      <c r="G504" s="53"/>
      <c r="H504" s="53"/>
      <c r="I504" s="53"/>
      <c r="J504" s="53"/>
      <c r="K504" s="53"/>
      <c r="L504" s="53"/>
    </row>
    <row r="505" spans="2:12" x14ac:dyDescent="0.2">
      <c r="B505" s="51"/>
      <c r="F505" s="53"/>
      <c r="G505" s="53"/>
      <c r="H505" s="53"/>
      <c r="I505" s="53"/>
      <c r="J505" s="53"/>
      <c r="K505" s="53"/>
      <c r="L505" s="53"/>
    </row>
    <row r="506" spans="2:12" x14ac:dyDescent="0.2">
      <c r="B506" s="51"/>
      <c r="F506" s="53"/>
      <c r="G506" s="53"/>
      <c r="H506" s="53"/>
      <c r="I506" s="53"/>
      <c r="J506" s="53"/>
      <c r="K506" s="53"/>
      <c r="L506" s="53"/>
    </row>
    <row r="507" spans="2:12" x14ac:dyDescent="0.2">
      <c r="B507" s="51"/>
      <c r="F507" s="53"/>
      <c r="G507" s="53"/>
      <c r="H507" s="53"/>
      <c r="I507" s="53"/>
      <c r="J507" s="53"/>
      <c r="K507" s="53"/>
      <c r="L507" s="53"/>
    </row>
    <row r="508" spans="2:12" x14ac:dyDescent="0.2">
      <c r="B508" s="51"/>
      <c r="F508" s="53"/>
      <c r="G508" s="53"/>
      <c r="H508" s="53"/>
      <c r="I508" s="53"/>
      <c r="J508" s="53"/>
      <c r="K508" s="53"/>
      <c r="L508" s="53"/>
    </row>
    <row r="509" spans="2:12" x14ac:dyDescent="0.2">
      <c r="B509" s="51"/>
      <c r="F509" s="53"/>
      <c r="G509" s="53"/>
      <c r="H509" s="53"/>
      <c r="I509" s="53"/>
      <c r="J509" s="53"/>
      <c r="K509" s="53"/>
      <c r="L509" s="53"/>
    </row>
    <row r="510" spans="2:12" x14ac:dyDescent="0.2">
      <c r="B510" s="51"/>
      <c r="F510" s="53"/>
      <c r="G510" s="53"/>
      <c r="H510" s="53"/>
      <c r="I510" s="53"/>
      <c r="J510" s="53"/>
      <c r="K510" s="53"/>
      <c r="L510" s="53"/>
    </row>
    <row r="511" spans="2:12" x14ac:dyDescent="0.2">
      <c r="B511" s="51"/>
      <c r="F511" s="53"/>
      <c r="G511" s="53"/>
      <c r="H511" s="53"/>
      <c r="I511" s="53"/>
      <c r="J511" s="53"/>
      <c r="K511" s="53"/>
      <c r="L511" s="53"/>
    </row>
    <row r="512" spans="2:12" x14ac:dyDescent="0.2">
      <c r="B512" s="51"/>
      <c r="F512" s="53"/>
      <c r="G512" s="53"/>
      <c r="H512" s="53"/>
      <c r="I512" s="53"/>
      <c r="J512" s="53"/>
      <c r="K512" s="53"/>
      <c r="L512" s="53"/>
    </row>
    <row r="513" spans="2:12" x14ac:dyDescent="0.2">
      <c r="B513" s="51"/>
      <c r="F513" s="53"/>
      <c r="G513" s="53"/>
      <c r="H513" s="53"/>
      <c r="I513" s="53"/>
      <c r="J513" s="53"/>
      <c r="K513" s="53"/>
      <c r="L513" s="53"/>
    </row>
    <row r="514" spans="2:12" x14ac:dyDescent="0.2">
      <c r="B514" s="51"/>
      <c r="F514" s="53"/>
      <c r="G514" s="53"/>
      <c r="H514" s="53"/>
      <c r="I514" s="53"/>
      <c r="J514" s="53"/>
      <c r="K514" s="53"/>
      <c r="L514" s="53"/>
    </row>
    <row r="515" spans="2:12" x14ac:dyDescent="0.2">
      <c r="B515" s="51"/>
      <c r="F515" s="53"/>
      <c r="G515" s="53"/>
      <c r="H515" s="53"/>
      <c r="I515" s="53"/>
      <c r="J515" s="53"/>
      <c r="K515" s="53"/>
      <c r="L515" s="53"/>
    </row>
    <row r="516" spans="2:12" x14ac:dyDescent="0.2">
      <c r="B516" s="51"/>
      <c r="F516" s="53"/>
      <c r="G516" s="53"/>
      <c r="H516" s="53"/>
      <c r="I516" s="53"/>
      <c r="J516" s="53"/>
      <c r="K516" s="53"/>
      <c r="L516" s="53"/>
    </row>
    <row r="517" spans="2:12" x14ac:dyDescent="0.2">
      <c r="B517" s="51"/>
      <c r="F517" s="53"/>
      <c r="G517" s="53"/>
      <c r="H517" s="53"/>
      <c r="I517" s="53"/>
      <c r="J517" s="53"/>
      <c r="K517" s="53"/>
      <c r="L517" s="53"/>
    </row>
    <row r="518" spans="2:12" x14ac:dyDescent="0.2">
      <c r="B518" s="51"/>
      <c r="F518" s="53"/>
      <c r="G518" s="53"/>
      <c r="H518" s="53"/>
      <c r="I518" s="53"/>
      <c r="J518" s="53"/>
      <c r="K518" s="53"/>
      <c r="L518" s="53"/>
    </row>
    <row r="519" spans="2:12" x14ac:dyDescent="0.2">
      <c r="B519" s="51"/>
      <c r="F519" s="53"/>
      <c r="G519" s="53"/>
      <c r="H519" s="53"/>
      <c r="I519" s="53"/>
      <c r="J519" s="53"/>
      <c r="K519" s="53"/>
      <c r="L519" s="53"/>
    </row>
    <row r="520" spans="2:12" x14ac:dyDescent="0.2">
      <c r="B520" s="51"/>
      <c r="F520" s="53"/>
      <c r="G520" s="53"/>
      <c r="H520" s="53"/>
      <c r="I520" s="53"/>
      <c r="J520" s="53"/>
      <c r="K520" s="53"/>
      <c r="L520" s="53"/>
    </row>
    <row r="521" spans="2:12" x14ac:dyDescent="0.2">
      <c r="B521" s="51"/>
      <c r="F521" s="53"/>
      <c r="G521" s="53"/>
      <c r="H521" s="53"/>
      <c r="I521" s="53"/>
      <c r="J521" s="53"/>
      <c r="K521" s="53"/>
      <c r="L521" s="53"/>
    </row>
    <row r="522" spans="2:12" x14ac:dyDescent="0.2">
      <c r="B522" s="51"/>
      <c r="F522" s="53"/>
      <c r="G522" s="53"/>
      <c r="H522" s="53"/>
      <c r="I522" s="53"/>
      <c r="J522" s="53"/>
      <c r="K522" s="53"/>
      <c r="L522" s="53"/>
    </row>
    <row r="523" spans="2:12" x14ac:dyDescent="0.2">
      <c r="B523" s="51"/>
      <c r="F523" s="53"/>
      <c r="G523" s="53"/>
      <c r="H523" s="53"/>
      <c r="I523" s="53"/>
      <c r="J523" s="53"/>
      <c r="K523" s="53"/>
      <c r="L523" s="53"/>
    </row>
    <row r="524" spans="2:12" x14ac:dyDescent="0.2">
      <c r="B524" s="51"/>
      <c r="F524" s="53"/>
      <c r="G524" s="53"/>
      <c r="H524" s="53"/>
      <c r="I524" s="53"/>
      <c r="J524" s="53"/>
      <c r="K524" s="53"/>
      <c r="L524" s="53"/>
    </row>
    <row r="525" spans="2:12" x14ac:dyDescent="0.2">
      <c r="B525" s="51"/>
      <c r="F525" s="53"/>
      <c r="G525" s="53"/>
      <c r="H525" s="53"/>
      <c r="I525" s="53"/>
      <c r="J525" s="53"/>
      <c r="K525" s="53"/>
      <c r="L525" s="53"/>
    </row>
    <row r="526" spans="2:12" x14ac:dyDescent="0.2">
      <c r="B526" s="51"/>
      <c r="F526" s="53"/>
      <c r="G526" s="53"/>
      <c r="H526" s="53"/>
      <c r="I526" s="53"/>
      <c r="J526" s="53"/>
      <c r="K526" s="53"/>
      <c r="L526" s="53"/>
    </row>
    <row r="527" spans="2:12" x14ac:dyDescent="0.2">
      <c r="B527" s="51"/>
      <c r="F527" s="53"/>
      <c r="G527" s="53"/>
      <c r="H527" s="53"/>
      <c r="I527" s="53"/>
      <c r="J527" s="53"/>
      <c r="K527" s="53"/>
      <c r="L527" s="53"/>
    </row>
    <row r="528" spans="2:12" x14ac:dyDescent="0.2">
      <c r="B528" s="51"/>
      <c r="F528" s="53"/>
      <c r="G528" s="53"/>
      <c r="H528" s="53"/>
      <c r="I528" s="53"/>
      <c r="J528" s="53"/>
      <c r="K528" s="53"/>
      <c r="L528" s="53"/>
    </row>
    <row r="529" spans="2:12" x14ac:dyDescent="0.2">
      <c r="B529" s="51"/>
      <c r="F529" s="53"/>
      <c r="G529" s="53"/>
      <c r="H529" s="53"/>
      <c r="I529" s="53"/>
      <c r="J529" s="53"/>
      <c r="K529" s="53"/>
      <c r="L529" s="53"/>
    </row>
    <row r="530" spans="2:12" x14ac:dyDescent="0.2">
      <c r="B530" s="51"/>
      <c r="F530" s="53"/>
      <c r="G530" s="53"/>
      <c r="H530" s="53"/>
      <c r="I530" s="53"/>
      <c r="J530" s="53"/>
      <c r="K530" s="53"/>
      <c r="L530" s="53"/>
    </row>
    <row r="531" spans="2:12" x14ac:dyDescent="0.2">
      <c r="B531" s="51"/>
      <c r="F531" s="53"/>
      <c r="G531" s="53"/>
      <c r="H531" s="53"/>
      <c r="I531" s="53"/>
      <c r="J531" s="53"/>
      <c r="K531" s="53"/>
      <c r="L531" s="53"/>
    </row>
    <row r="532" spans="2:12" x14ac:dyDescent="0.2">
      <c r="B532" s="51"/>
      <c r="F532" s="53"/>
      <c r="G532" s="53"/>
      <c r="H532" s="53"/>
      <c r="I532" s="53"/>
      <c r="J532" s="53"/>
      <c r="K532" s="53"/>
      <c r="L532" s="53"/>
    </row>
    <row r="533" spans="2:12" x14ac:dyDescent="0.2">
      <c r="B533" s="51"/>
      <c r="F533" s="53"/>
      <c r="G533" s="53"/>
      <c r="H533" s="53"/>
      <c r="I533" s="53"/>
      <c r="J533" s="53"/>
      <c r="K533" s="53"/>
      <c r="L533" s="53"/>
    </row>
    <row r="534" spans="2:12" x14ac:dyDescent="0.2">
      <c r="B534" s="51"/>
      <c r="F534" s="53"/>
      <c r="G534" s="53"/>
      <c r="H534" s="53"/>
      <c r="I534" s="53"/>
      <c r="J534" s="53"/>
      <c r="K534" s="53"/>
      <c r="L534" s="53"/>
    </row>
    <row r="535" spans="2:12" x14ac:dyDescent="0.2">
      <c r="B535" s="51"/>
      <c r="F535" s="53"/>
      <c r="G535" s="53"/>
      <c r="H535" s="53"/>
      <c r="I535" s="53"/>
      <c r="J535" s="53"/>
      <c r="K535" s="53"/>
      <c r="L535" s="53"/>
    </row>
    <row r="536" spans="2:12" x14ac:dyDescent="0.2">
      <c r="B536" s="51"/>
      <c r="F536" s="53"/>
      <c r="G536" s="53"/>
      <c r="H536" s="53"/>
      <c r="I536" s="53"/>
      <c r="J536" s="53"/>
      <c r="K536" s="53"/>
      <c r="L536" s="53"/>
    </row>
    <row r="537" spans="2:12" x14ac:dyDescent="0.2">
      <c r="B537" s="51"/>
      <c r="F537" s="53"/>
      <c r="G537" s="53"/>
      <c r="H537" s="53"/>
      <c r="I537" s="53"/>
      <c r="J537" s="53"/>
      <c r="K537" s="53"/>
      <c r="L537" s="53"/>
    </row>
    <row r="538" spans="2:12" x14ac:dyDescent="0.2">
      <c r="B538" s="51"/>
      <c r="F538" s="53"/>
      <c r="G538" s="53"/>
      <c r="H538" s="53"/>
      <c r="I538" s="53"/>
      <c r="J538" s="53"/>
      <c r="K538" s="53"/>
      <c r="L538" s="53"/>
    </row>
    <row r="539" spans="2:12" x14ac:dyDescent="0.2">
      <c r="B539" s="51"/>
      <c r="F539" s="53"/>
      <c r="G539" s="53"/>
      <c r="H539" s="53"/>
      <c r="I539" s="53"/>
      <c r="J539" s="53"/>
      <c r="K539" s="53"/>
      <c r="L539" s="53"/>
    </row>
    <row r="540" spans="2:12" x14ac:dyDescent="0.2">
      <c r="B540" s="51"/>
      <c r="F540" s="53"/>
      <c r="G540" s="53"/>
      <c r="H540" s="53"/>
      <c r="I540" s="53"/>
      <c r="J540" s="53"/>
      <c r="K540" s="53"/>
      <c r="L540" s="53"/>
    </row>
    <row r="541" spans="2:12" x14ac:dyDescent="0.2">
      <c r="B541" s="51"/>
      <c r="F541" s="53"/>
      <c r="G541" s="53"/>
      <c r="H541" s="53"/>
      <c r="I541" s="53"/>
      <c r="J541" s="53"/>
      <c r="K541" s="53"/>
      <c r="L541" s="53"/>
    </row>
    <row r="542" spans="2:12" x14ac:dyDescent="0.2">
      <c r="B542" s="51"/>
      <c r="F542" s="53"/>
      <c r="G542" s="53"/>
      <c r="H542" s="53"/>
      <c r="I542" s="53"/>
      <c r="J542" s="53"/>
      <c r="K542" s="53"/>
      <c r="L542" s="53"/>
    </row>
    <row r="543" spans="2:12" x14ac:dyDescent="0.2">
      <c r="B543" s="51"/>
      <c r="F543" s="53"/>
      <c r="G543" s="53"/>
      <c r="H543" s="53"/>
      <c r="I543" s="53"/>
      <c r="J543" s="53"/>
      <c r="K543" s="53"/>
      <c r="L543" s="53"/>
    </row>
    <row r="544" spans="2:12" x14ac:dyDescent="0.2">
      <c r="B544" s="51"/>
      <c r="F544" s="53"/>
      <c r="G544" s="53"/>
      <c r="H544" s="53"/>
      <c r="I544" s="53"/>
      <c r="J544" s="53"/>
      <c r="K544" s="53"/>
      <c r="L544" s="53"/>
    </row>
    <row r="545" spans="2:12" x14ac:dyDescent="0.2">
      <c r="B545" s="51"/>
      <c r="F545" s="53"/>
      <c r="G545" s="53"/>
      <c r="H545" s="53"/>
      <c r="I545" s="53"/>
      <c r="J545" s="53"/>
      <c r="K545" s="53"/>
      <c r="L545" s="53"/>
    </row>
    <row r="546" spans="2:12" x14ac:dyDescent="0.2">
      <c r="B546" s="51"/>
      <c r="F546" s="53"/>
      <c r="G546" s="53"/>
      <c r="H546" s="53"/>
      <c r="I546" s="53"/>
      <c r="J546" s="53"/>
      <c r="K546" s="53"/>
      <c r="L546" s="53"/>
    </row>
    <row r="547" spans="2:12" x14ac:dyDescent="0.2">
      <c r="B547" s="51"/>
      <c r="F547" s="53"/>
      <c r="G547" s="53"/>
      <c r="H547" s="53"/>
      <c r="I547" s="53"/>
      <c r="J547" s="53"/>
      <c r="K547" s="53"/>
      <c r="L547" s="53"/>
    </row>
    <row r="548" spans="2:12" x14ac:dyDescent="0.2">
      <c r="B548" s="51"/>
      <c r="F548" s="53"/>
      <c r="G548" s="53"/>
      <c r="H548" s="53"/>
      <c r="I548" s="53"/>
      <c r="J548" s="53"/>
      <c r="K548" s="53"/>
      <c r="L548" s="53"/>
    </row>
    <row r="549" spans="2:12" x14ac:dyDescent="0.2">
      <c r="B549" s="51"/>
      <c r="F549" s="53"/>
      <c r="G549" s="53"/>
      <c r="H549" s="53"/>
      <c r="I549" s="53"/>
      <c r="J549" s="53"/>
      <c r="K549" s="53"/>
      <c r="L549" s="53"/>
    </row>
    <row r="550" spans="2:12" x14ac:dyDescent="0.2">
      <c r="B550" s="51"/>
      <c r="F550" s="53"/>
      <c r="G550" s="53"/>
      <c r="H550" s="53"/>
      <c r="I550" s="53"/>
      <c r="J550" s="53"/>
      <c r="K550" s="53"/>
      <c r="L550" s="53"/>
    </row>
    <row r="551" spans="2:12" x14ac:dyDescent="0.2">
      <c r="B551" s="51"/>
      <c r="F551" s="53"/>
      <c r="G551" s="53"/>
      <c r="H551" s="53"/>
      <c r="I551" s="53"/>
      <c r="J551" s="53"/>
      <c r="K551" s="53"/>
      <c r="L551" s="53"/>
    </row>
    <row r="552" spans="2:12" x14ac:dyDescent="0.2">
      <c r="B552" s="51"/>
      <c r="F552" s="53"/>
      <c r="G552" s="53"/>
      <c r="H552" s="53"/>
      <c r="I552" s="53"/>
      <c r="J552" s="53"/>
      <c r="K552" s="53"/>
      <c r="L552" s="53"/>
    </row>
    <row r="553" spans="2:12" x14ac:dyDescent="0.2">
      <c r="B553" s="51"/>
      <c r="F553" s="53"/>
      <c r="G553" s="53"/>
      <c r="H553" s="53"/>
      <c r="I553" s="53"/>
      <c r="J553" s="53"/>
      <c r="K553" s="53"/>
      <c r="L553" s="53"/>
    </row>
    <row r="554" spans="2:12" x14ac:dyDescent="0.2">
      <c r="B554" s="51"/>
      <c r="F554" s="53"/>
      <c r="G554" s="53"/>
      <c r="H554" s="53"/>
      <c r="I554" s="53"/>
      <c r="J554" s="53"/>
      <c r="K554" s="53"/>
      <c r="L554" s="53"/>
    </row>
    <row r="555" spans="2:12" x14ac:dyDescent="0.2">
      <c r="B555" s="51"/>
      <c r="F555" s="53"/>
      <c r="G555" s="53"/>
      <c r="H555" s="53"/>
      <c r="I555" s="53"/>
      <c r="J555" s="53"/>
      <c r="K555" s="53"/>
      <c r="L555" s="53"/>
    </row>
    <row r="556" spans="2:12" x14ac:dyDescent="0.2">
      <c r="B556" s="51"/>
      <c r="F556" s="53"/>
      <c r="G556" s="53"/>
      <c r="H556" s="53"/>
      <c r="I556" s="53"/>
      <c r="J556" s="53"/>
      <c r="K556" s="53"/>
      <c r="L556" s="53"/>
    </row>
    <row r="557" spans="2:12" x14ac:dyDescent="0.2">
      <c r="B557" s="51"/>
      <c r="F557" s="53"/>
      <c r="G557" s="53"/>
      <c r="H557" s="53"/>
      <c r="I557" s="53"/>
      <c r="J557" s="53"/>
      <c r="K557" s="53"/>
      <c r="L557" s="53"/>
    </row>
    <row r="558" spans="2:12" x14ac:dyDescent="0.2">
      <c r="B558" s="51"/>
      <c r="F558" s="53"/>
      <c r="G558" s="53"/>
      <c r="H558" s="53"/>
      <c r="I558" s="53"/>
      <c r="J558" s="53"/>
      <c r="K558" s="53"/>
      <c r="L558" s="53"/>
    </row>
    <row r="559" spans="2:12" x14ac:dyDescent="0.2">
      <c r="B559" s="51"/>
      <c r="F559" s="53"/>
      <c r="G559" s="53"/>
      <c r="H559" s="53"/>
      <c r="I559" s="53"/>
      <c r="J559" s="53"/>
      <c r="K559" s="53"/>
      <c r="L559" s="53"/>
    </row>
    <row r="560" spans="2:12" x14ac:dyDescent="0.2">
      <c r="B560" s="51"/>
      <c r="F560" s="53"/>
      <c r="G560" s="53"/>
      <c r="H560" s="53"/>
      <c r="I560" s="53"/>
      <c r="J560" s="53"/>
      <c r="K560" s="53"/>
      <c r="L560" s="53"/>
    </row>
    <row r="561" spans="2:12" x14ac:dyDescent="0.2">
      <c r="B561" s="51"/>
      <c r="F561" s="53"/>
      <c r="G561" s="53"/>
      <c r="H561" s="53"/>
      <c r="I561" s="53"/>
      <c r="J561" s="53"/>
      <c r="K561" s="53"/>
      <c r="L561" s="53"/>
    </row>
    <row r="562" spans="2:12" x14ac:dyDescent="0.2">
      <c r="B562" s="51"/>
      <c r="F562" s="53"/>
      <c r="G562" s="53"/>
      <c r="H562" s="53"/>
      <c r="I562" s="53"/>
      <c r="J562" s="53"/>
      <c r="K562" s="53"/>
      <c r="L562" s="53"/>
    </row>
    <row r="563" spans="2:12" x14ac:dyDescent="0.2">
      <c r="B563" s="51"/>
      <c r="F563" s="53"/>
      <c r="G563" s="53"/>
      <c r="H563" s="53"/>
      <c r="I563" s="53"/>
      <c r="J563" s="53"/>
      <c r="K563" s="53"/>
      <c r="L563" s="53"/>
    </row>
    <row r="564" spans="2:12" x14ac:dyDescent="0.2">
      <c r="B564" s="51"/>
      <c r="F564" s="53"/>
      <c r="G564" s="53"/>
      <c r="H564" s="53"/>
      <c r="I564" s="53"/>
      <c r="J564" s="53"/>
      <c r="K564" s="53"/>
      <c r="L564" s="53"/>
    </row>
    <row r="565" spans="2:12" x14ac:dyDescent="0.2">
      <c r="B565" s="51"/>
      <c r="F565" s="53"/>
      <c r="G565" s="53"/>
      <c r="H565" s="53"/>
      <c r="I565" s="53"/>
      <c r="J565" s="53"/>
      <c r="K565" s="53"/>
      <c r="L565" s="53"/>
    </row>
    <row r="566" spans="2:12" x14ac:dyDescent="0.2">
      <c r="B566" s="51"/>
      <c r="F566" s="53"/>
      <c r="G566" s="53"/>
      <c r="H566" s="53"/>
      <c r="I566" s="53"/>
      <c r="J566" s="53"/>
      <c r="K566" s="53"/>
      <c r="L566" s="53"/>
    </row>
    <row r="567" spans="2:12" x14ac:dyDescent="0.2">
      <c r="B567" s="51"/>
      <c r="F567" s="53"/>
      <c r="G567" s="53"/>
      <c r="H567" s="53"/>
      <c r="I567" s="53"/>
      <c r="J567" s="53"/>
      <c r="K567" s="53"/>
      <c r="L567" s="53"/>
    </row>
    <row r="568" spans="2:12" x14ac:dyDescent="0.2">
      <c r="B568" s="51"/>
      <c r="F568" s="53"/>
      <c r="G568" s="53"/>
      <c r="H568" s="53"/>
      <c r="I568" s="53"/>
      <c r="J568" s="53"/>
      <c r="K568" s="53"/>
      <c r="L568" s="53"/>
    </row>
    <row r="569" spans="2:12" x14ac:dyDescent="0.2">
      <c r="B569" s="51"/>
      <c r="F569" s="53"/>
      <c r="G569" s="53"/>
      <c r="H569" s="53"/>
      <c r="I569" s="53"/>
      <c r="J569" s="53"/>
      <c r="K569" s="53"/>
      <c r="L569" s="53"/>
    </row>
    <row r="570" spans="2:12" x14ac:dyDescent="0.2">
      <c r="B570" s="51"/>
      <c r="F570" s="53"/>
      <c r="G570" s="53"/>
      <c r="H570" s="53"/>
      <c r="I570" s="53"/>
      <c r="J570" s="53"/>
      <c r="K570" s="53"/>
      <c r="L570" s="53"/>
    </row>
    <row r="571" spans="2:12" x14ac:dyDescent="0.2">
      <c r="B571" s="51"/>
      <c r="F571" s="53"/>
      <c r="G571" s="53"/>
      <c r="H571" s="53"/>
      <c r="I571" s="53"/>
      <c r="J571" s="53"/>
      <c r="K571" s="53"/>
      <c r="L571" s="53"/>
    </row>
    <row r="572" spans="2:12" x14ac:dyDescent="0.2">
      <c r="B572" s="51"/>
      <c r="F572" s="53"/>
      <c r="G572" s="53"/>
      <c r="H572" s="53"/>
      <c r="I572" s="53"/>
      <c r="J572" s="53"/>
      <c r="K572" s="53"/>
      <c r="L572" s="53"/>
    </row>
    <row r="573" spans="2:12" x14ac:dyDescent="0.2">
      <c r="B573" s="51"/>
      <c r="F573" s="53"/>
      <c r="G573" s="53"/>
      <c r="H573" s="53"/>
      <c r="I573" s="53"/>
      <c r="J573" s="53"/>
      <c r="K573" s="53"/>
      <c r="L573" s="53"/>
    </row>
    <row r="574" spans="2:12" x14ac:dyDescent="0.2">
      <c r="B574" s="51"/>
      <c r="F574" s="53"/>
      <c r="G574" s="53"/>
      <c r="H574" s="53"/>
      <c r="I574" s="53"/>
      <c r="J574" s="53"/>
      <c r="K574" s="53"/>
      <c r="L574" s="53"/>
    </row>
    <row r="575" spans="2:12" x14ac:dyDescent="0.2">
      <c r="B575" s="51"/>
      <c r="F575" s="53"/>
      <c r="G575" s="53"/>
      <c r="H575" s="53"/>
      <c r="I575" s="53"/>
      <c r="J575" s="53"/>
      <c r="K575" s="53"/>
      <c r="L575" s="53"/>
    </row>
    <row r="576" spans="2:12" x14ac:dyDescent="0.2">
      <c r="B576" s="51"/>
      <c r="F576" s="53"/>
      <c r="G576" s="53"/>
      <c r="H576" s="53"/>
      <c r="I576" s="53"/>
      <c r="J576" s="53"/>
      <c r="K576" s="53"/>
      <c r="L576" s="53"/>
    </row>
    <row r="577" spans="2:12" x14ac:dyDescent="0.2">
      <c r="B577" s="51"/>
      <c r="F577" s="53"/>
      <c r="G577" s="53"/>
      <c r="H577" s="53"/>
      <c r="I577" s="53"/>
      <c r="J577" s="53"/>
      <c r="K577" s="53"/>
      <c r="L577" s="53"/>
    </row>
    <row r="578" spans="2:12" x14ac:dyDescent="0.2">
      <c r="B578" s="51"/>
      <c r="F578" s="53"/>
      <c r="G578" s="53"/>
      <c r="H578" s="53"/>
      <c r="I578" s="53"/>
      <c r="J578" s="53"/>
      <c r="K578" s="53"/>
      <c r="L578" s="53"/>
    </row>
    <row r="579" spans="2:12" x14ac:dyDescent="0.2">
      <c r="B579" s="51"/>
      <c r="F579" s="53"/>
      <c r="G579" s="53"/>
      <c r="H579" s="53"/>
      <c r="I579" s="53"/>
      <c r="J579" s="53"/>
      <c r="K579" s="53"/>
      <c r="L579" s="53"/>
    </row>
    <row r="580" spans="2:12" x14ac:dyDescent="0.2">
      <c r="B580" s="51"/>
      <c r="F580" s="53"/>
      <c r="G580" s="53"/>
      <c r="H580" s="53"/>
      <c r="I580" s="53"/>
      <c r="J580" s="53"/>
      <c r="K580" s="53"/>
      <c r="L580" s="53"/>
    </row>
    <row r="581" spans="2:12" x14ac:dyDescent="0.2">
      <c r="B581" s="51"/>
      <c r="F581" s="53"/>
      <c r="G581" s="53"/>
      <c r="H581" s="53"/>
      <c r="I581" s="53"/>
      <c r="J581" s="53"/>
      <c r="K581" s="53"/>
      <c r="L581" s="53"/>
    </row>
    <row r="582" spans="2:12" x14ac:dyDescent="0.2">
      <c r="B582" s="51"/>
      <c r="F582" s="53"/>
      <c r="G582" s="53"/>
      <c r="H582" s="53"/>
      <c r="I582" s="53"/>
      <c r="J582" s="53"/>
      <c r="K582" s="53"/>
      <c r="L582" s="53"/>
    </row>
    <row r="583" spans="2:12" x14ac:dyDescent="0.2">
      <c r="B583" s="51"/>
      <c r="F583" s="53"/>
      <c r="G583" s="53"/>
      <c r="H583" s="53"/>
      <c r="I583" s="53"/>
      <c r="J583" s="53"/>
      <c r="K583" s="53"/>
      <c r="L583" s="53"/>
    </row>
    <row r="584" spans="2:12" x14ac:dyDescent="0.2">
      <c r="B584" s="51"/>
      <c r="F584" s="53"/>
      <c r="G584" s="53"/>
      <c r="H584" s="53"/>
      <c r="I584" s="53"/>
      <c r="J584" s="53"/>
      <c r="K584" s="53"/>
      <c r="L584" s="53"/>
    </row>
    <row r="585" spans="2:12" x14ac:dyDescent="0.2">
      <c r="B585" s="51"/>
      <c r="F585" s="53"/>
      <c r="G585" s="53"/>
      <c r="H585" s="53"/>
      <c r="I585" s="53"/>
      <c r="J585" s="53"/>
      <c r="K585" s="53"/>
      <c r="L585" s="53"/>
    </row>
    <row r="586" spans="2:12" x14ac:dyDescent="0.2">
      <c r="B586" s="51"/>
      <c r="F586" s="53"/>
      <c r="G586" s="53"/>
      <c r="H586" s="53"/>
      <c r="I586" s="53"/>
      <c r="J586" s="53"/>
      <c r="K586" s="53"/>
      <c r="L586" s="53"/>
    </row>
    <row r="587" spans="2:12" x14ac:dyDescent="0.2">
      <c r="B587" s="51"/>
      <c r="F587" s="53"/>
      <c r="G587" s="53"/>
      <c r="H587" s="53"/>
      <c r="I587" s="53"/>
      <c r="J587" s="53"/>
      <c r="K587" s="53"/>
      <c r="L587" s="53"/>
    </row>
    <row r="588" spans="2:12" x14ac:dyDescent="0.2">
      <c r="B588" s="51"/>
      <c r="F588" s="53"/>
      <c r="G588" s="53"/>
      <c r="H588" s="53"/>
      <c r="I588" s="53"/>
      <c r="J588" s="53"/>
      <c r="K588" s="53"/>
      <c r="L588" s="53"/>
    </row>
    <row r="589" spans="2:12" x14ac:dyDescent="0.2">
      <c r="B589" s="51"/>
      <c r="F589" s="53"/>
      <c r="G589" s="53"/>
      <c r="H589" s="53"/>
      <c r="I589" s="53"/>
      <c r="J589" s="53"/>
      <c r="K589" s="53"/>
      <c r="L589" s="53"/>
    </row>
    <row r="590" spans="2:12" x14ac:dyDescent="0.2">
      <c r="B590" s="51"/>
      <c r="F590" s="53"/>
      <c r="G590" s="53"/>
      <c r="H590" s="53"/>
      <c r="I590" s="53"/>
      <c r="J590" s="53"/>
      <c r="K590" s="53"/>
      <c r="L590" s="53"/>
    </row>
    <row r="591" spans="2:12" x14ac:dyDescent="0.2">
      <c r="B591" s="51"/>
      <c r="F591" s="53"/>
      <c r="G591" s="53"/>
      <c r="H591" s="53"/>
      <c r="I591" s="53"/>
      <c r="J591" s="53"/>
      <c r="K591" s="53"/>
      <c r="L591" s="53"/>
    </row>
    <row r="592" spans="2:12" x14ac:dyDescent="0.2">
      <c r="B592" s="51"/>
      <c r="F592" s="53"/>
      <c r="G592" s="53"/>
      <c r="H592" s="53"/>
      <c r="I592" s="53"/>
      <c r="J592" s="53"/>
      <c r="K592" s="53"/>
      <c r="L592" s="53"/>
    </row>
    <row r="593" spans="2:12" x14ac:dyDescent="0.2">
      <c r="B593" s="51"/>
      <c r="F593" s="53"/>
      <c r="G593" s="53"/>
      <c r="H593" s="53"/>
      <c r="I593" s="53"/>
      <c r="J593" s="53"/>
      <c r="K593" s="53"/>
      <c r="L593" s="53"/>
    </row>
    <row r="594" spans="2:12" x14ac:dyDescent="0.2">
      <c r="B594" s="51"/>
      <c r="F594" s="53"/>
      <c r="G594" s="53"/>
      <c r="H594" s="53"/>
      <c r="I594" s="53"/>
      <c r="J594" s="53"/>
      <c r="K594" s="53"/>
      <c r="L594" s="53"/>
    </row>
    <row r="595" spans="2:12" x14ac:dyDescent="0.2">
      <c r="B595" s="51"/>
      <c r="F595" s="53"/>
      <c r="G595" s="53"/>
      <c r="H595" s="53"/>
      <c r="I595" s="53"/>
      <c r="J595" s="53"/>
      <c r="K595" s="53"/>
      <c r="L595" s="53"/>
    </row>
    <row r="596" spans="2:12" x14ac:dyDescent="0.2">
      <c r="B596" s="51"/>
      <c r="F596" s="53"/>
      <c r="G596" s="53"/>
      <c r="H596" s="53"/>
      <c r="I596" s="53"/>
      <c r="J596" s="53"/>
      <c r="K596" s="53"/>
      <c r="L596" s="53"/>
    </row>
    <row r="597" spans="2:12" x14ac:dyDescent="0.2">
      <c r="B597" s="51"/>
      <c r="F597" s="53"/>
      <c r="G597" s="53"/>
      <c r="H597" s="53"/>
      <c r="I597" s="53"/>
      <c r="J597" s="53"/>
      <c r="K597" s="53"/>
      <c r="L597" s="53"/>
    </row>
    <row r="598" spans="2:12" x14ac:dyDescent="0.2">
      <c r="B598" s="51"/>
      <c r="F598" s="53"/>
      <c r="G598" s="53"/>
      <c r="H598" s="53"/>
      <c r="I598" s="53"/>
      <c r="J598" s="53"/>
      <c r="K598" s="53"/>
      <c r="L598" s="53"/>
    </row>
    <row r="599" spans="2:12" x14ac:dyDescent="0.2">
      <c r="B599" s="51"/>
      <c r="F599" s="53"/>
      <c r="G599" s="53"/>
      <c r="H599" s="53"/>
      <c r="I599" s="53"/>
      <c r="J599" s="53"/>
      <c r="K599" s="53"/>
      <c r="L599" s="53"/>
    </row>
    <row r="600" spans="2:12" x14ac:dyDescent="0.2">
      <c r="B600" s="51"/>
      <c r="F600" s="53"/>
      <c r="G600" s="53"/>
      <c r="H600" s="53"/>
      <c r="I600" s="53"/>
      <c r="J600" s="53"/>
      <c r="K600" s="53"/>
      <c r="L600" s="53"/>
    </row>
    <row r="601" spans="2:12" x14ac:dyDescent="0.2">
      <c r="B601" s="51"/>
      <c r="F601" s="53"/>
      <c r="G601" s="53"/>
      <c r="H601" s="53"/>
      <c r="I601" s="53"/>
      <c r="J601" s="53"/>
      <c r="K601" s="53"/>
      <c r="L601" s="53"/>
    </row>
    <row r="602" spans="2:12" x14ac:dyDescent="0.2">
      <c r="B602" s="51"/>
      <c r="F602" s="53"/>
      <c r="G602" s="53"/>
      <c r="H602" s="53"/>
      <c r="I602" s="53"/>
      <c r="J602" s="53"/>
      <c r="K602" s="53"/>
      <c r="L602" s="53"/>
    </row>
    <row r="603" spans="2:12" x14ac:dyDescent="0.2">
      <c r="B603" s="51"/>
      <c r="F603" s="53"/>
      <c r="G603" s="53"/>
      <c r="H603" s="53"/>
      <c r="I603" s="53"/>
      <c r="J603" s="53"/>
      <c r="K603" s="53"/>
      <c r="L603" s="53"/>
    </row>
    <row r="604" spans="2:12" x14ac:dyDescent="0.2">
      <c r="B604" s="51"/>
      <c r="F604" s="53"/>
      <c r="G604" s="53"/>
      <c r="H604" s="53"/>
      <c r="I604" s="53"/>
      <c r="J604" s="53"/>
      <c r="K604" s="53"/>
      <c r="L604" s="53"/>
    </row>
    <row r="605" spans="2:12" x14ac:dyDescent="0.2">
      <c r="B605" s="51"/>
      <c r="F605" s="53"/>
      <c r="G605" s="53"/>
      <c r="H605" s="53"/>
      <c r="I605" s="53"/>
      <c r="J605" s="53"/>
      <c r="K605" s="53"/>
      <c r="L605" s="53"/>
    </row>
    <row r="606" spans="2:12" x14ac:dyDescent="0.2">
      <c r="B606" s="51"/>
      <c r="F606" s="53"/>
      <c r="G606" s="53"/>
      <c r="H606" s="53"/>
      <c r="I606" s="53"/>
      <c r="J606" s="53"/>
      <c r="K606" s="53"/>
      <c r="L606" s="53"/>
    </row>
    <row r="607" spans="2:12" x14ac:dyDescent="0.2">
      <c r="B607" s="51"/>
      <c r="F607" s="53"/>
      <c r="G607" s="53"/>
      <c r="H607" s="53"/>
      <c r="I607" s="53"/>
      <c r="J607" s="53"/>
      <c r="K607" s="53"/>
      <c r="L607" s="53"/>
    </row>
    <row r="608" spans="2:12" x14ac:dyDescent="0.2">
      <c r="B608" s="51"/>
      <c r="F608" s="53"/>
      <c r="G608" s="53"/>
      <c r="H608" s="53"/>
      <c r="I608" s="53"/>
      <c r="J608" s="53"/>
      <c r="K608" s="53"/>
      <c r="L608" s="53"/>
    </row>
    <row r="609" spans="2:12" x14ac:dyDescent="0.2">
      <c r="B609" s="51"/>
      <c r="F609" s="53"/>
      <c r="G609" s="53"/>
      <c r="H609" s="53"/>
      <c r="I609" s="53"/>
      <c r="J609" s="53"/>
      <c r="K609" s="53"/>
      <c r="L609" s="53"/>
    </row>
    <row r="610" spans="2:12" x14ac:dyDescent="0.2">
      <c r="B610" s="51"/>
      <c r="F610" s="53"/>
      <c r="G610" s="53"/>
      <c r="H610" s="53"/>
      <c r="I610" s="53"/>
      <c r="J610" s="53"/>
      <c r="K610" s="53"/>
      <c r="L610" s="53"/>
    </row>
    <row r="611" spans="2:12" x14ac:dyDescent="0.2">
      <c r="B611" s="51"/>
      <c r="F611" s="53"/>
      <c r="G611" s="53"/>
      <c r="H611" s="53"/>
      <c r="I611" s="53"/>
      <c r="J611" s="53"/>
      <c r="K611" s="53"/>
      <c r="L611" s="53"/>
    </row>
    <row r="612" spans="2:12" x14ac:dyDescent="0.2">
      <c r="B612" s="51"/>
      <c r="F612" s="53"/>
      <c r="G612" s="53"/>
      <c r="H612" s="53"/>
      <c r="I612" s="53"/>
      <c r="J612" s="53"/>
      <c r="K612" s="53"/>
      <c r="L612" s="53"/>
    </row>
    <row r="613" spans="2:12" x14ac:dyDescent="0.2">
      <c r="B613" s="51"/>
      <c r="F613" s="53"/>
      <c r="G613" s="53"/>
      <c r="H613" s="53"/>
      <c r="I613" s="53"/>
      <c r="J613" s="53"/>
      <c r="K613" s="53"/>
      <c r="L613" s="53"/>
    </row>
    <row r="614" spans="2:12" x14ac:dyDescent="0.2">
      <c r="B614" s="51"/>
      <c r="F614" s="53"/>
      <c r="G614" s="53"/>
      <c r="H614" s="53"/>
      <c r="I614" s="53"/>
      <c r="J614" s="53"/>
      <c r="K614" s="53"/>
      <c r="L614" s="53"/>
    </row>
    <row r="615" spans="2:12" x14ac:dyDescent="0.2">
      <c r="B615" s="51"/>
      <c r="F615" s="53"/>
      <c r="G615" s="53"/>
      <c r="H615" s="53"/>
      <c r="I615" s="53"/>
      <c r="J615" s="53"/>
      <c r="K615" s="53"/>
      <c r="L615" s="53"/>
    </row>
    <row r="616" spans="2:12" x14ac:dyDescent="0.2">
      <c r="B616" s="51"/>
      <c r="F616" s="53"/>
      <c r="G616" s="53"/>
      <c r="H616" s="53"/>
      <c r="I616" s="53"/>
      <c r="J616" s="53"/>
      <c r="K616" s="53"/>
      <c r="L616" s="53"/>
    </row>
    <row r="617" spans="2:12" x14ac:dyDescent="0.2">
      <c r="B617" s="51"/>
      <c r="F617" s="53"/>
      <c r="G617" s="53"/>
      <c r="H617" s="53"/>
      <c r="I617" s="53"/>
      <c r="J617" s="53"/>
      <c r="K617" s="53"/>
      <c r="L617" s="53"/>
    </row>
    <row r="618" spans="2:12" x14ac:dyDescent="0.2">
      <c r="B618" s="51"/>
      <c r="F618" s="53"/>
      <c r="G618" s="53"/>
      <c r="H618" s="53"/>
      <c r="I618" s="53"/>
      <c r="J618" s="53"/>
      <c r="K618" s="53"/>
      <c r="L618" s="53"/>
    </row>
    <row r="619" spans="2:12" x14ac:dyDescent="0.2">
      <c r="B619" s="51"/>
      <c r="F619" s="53"/>
      <c r="G619" s="53"/>
      <c r="H619" s="53"/>
      <c r="I619" s="53"/>
      <c r="J619" s="53"/>
      <c r="K619" s="53"/>
      <c r="L619" s="53"/>
    </row>
    <row r="620" spans="2:12" x14ac:dyDescent="0.2">
      <c r="B620" s="51"/>
      <c r="F620" s="53"/>
      <c r="G620" s="53"/>
      <c r="H620" s="53"/>
      <c r="I620" s="53"/>
      <c r="J620" s="53"/>
      <c r="K620" s="53"/>
      <c r="L620" s="53"/>
    </row>
    <row r="621" spans="2:12" x14ac:dyDescent="0.2">
      <c r="B621" s="51"/>
      <c r="F621" s="53"/>
      <c r="G621" s="53"/>
      <c r="H621" s="53"/>
      <c r="I621" s="53"/>
      <c r="J621" s="53"/>
      <c r="K621" s="53"/>
      <c r="L621" s="53"/>
    </row>
    <row r="622" spans="2:12" x14ac:dyDescent="0.2">
      <c r="B622" s="51"/>
      <c r="F622" s="53"/>
      <c r="G622" s="53"/>
      <c r="H622" s="53"/>
      <c r="I622" s="53"/>
      <c r="J622" s="53"/>
      <c r="K622" s="53"/>
      <c r="L622" s="53"/>
    </row>
    <row r="623" spans="2:12" x14ac:dyDescent="0.2">
      <c r="B623" s="51"/>
      <c r="F623" s="53"/>
      <c r="G623" s="53"/>
      <c r="H623" s="53"/>
      <c r="I623" s="53"/>
      <c r="J623" s="53"/>
      <c r="K623" s="53"/>
      <c r="L623" s="53"/>
    </row>
    <row r="624" spans="2:12" x14ac:dyDescent="0.2">
      <c r="B624" s="51"/>
      <c r="F624" s="53"/>
      <c r="G624" s="53"/>
      <c r="H624" s="53"/>
      <c r="I624" s="53"/>
      <c r="J624" s="53"/>
      <c r="K624" s="53"/>
      <c r="L624" s="53"/>
    </row>
    <row r="625" spans="2:12" x14ac:dyDescent="0.2">
      <c r="B625" s="51"/>
      <c r="F625" s="53"/>
      <c r="G625" s="53"/>
      <c r="H625" s="53"/>
      <c r="I625" s="53"/>
      <c r="J625" s="53"/>
      <c r="K625" s="53"/>
      <c r="L625" s="53"/>
    </row>
    <row r="626" spans="2:12" x14ac:dyDescent="0.2">
      <c r="B626" s="51"/>
      <c r="F626" s="53"/>
      <c r="G626" s="53"/>
      <c r="H626" s="53"/>
      <c r="I626" s="53"/>
      <c r="J626" s="53"/>
      <c r="K626" s="53"/>
      <c r="L626" s="53"/>
    </row>
    <row r="627" spans="2:12" x14ac:dyDescent="0.2">
      <c r="B627" s="51"/>
      <c r="F627" s="53"/>
      <c r="G627" s="53"/>
      <c r="H627" s="53"/>
      <c r="I627" s="53"/>
      <c r="J627" s="53"/>
      <c r="K627" s="53"/>
      <c r="L627" s="53"/>
    </row>
    <row r="628" spans="2:12" x14ac:dyDescent="0.2">
      <c r="B628" s="51"/>
      <c r="F628" s="53"/>
      <c r="G628" s="53"/>
      <c r="H628" s="53"/>
      <c r="I628" s="53"/>
      <c r="J628" s="53"/>
      <c r="K628" s="53"/>
      <c r="L628" s="53"/>
    </row>
    <row r="629" spans="2:12" x14ac:dyDescent="0.2">
      <c r="B629" s="51"/>
      <c r="F629" s="53"/>
      <c r="G629" s="53"/>
      <c r="H629" s="53"/>
      <c r="I629" s="53"/>
      <c r="J629" s="53"/>
      <c r="K629" s="53"/>
      <c r="L629" s="53"/>
    </row>
    <row r="630" spans="2:12" x14ac:dyDescent="0.2">
      <c r="B630" s="51"/>
      <c r="F630" s="53"/>
      <c r="G630" s="53"/>
      <c r="H630" s="53"/>
      <c r="I630" s="53"/>
      <c r="J630" s="53"/>
      <c r="K630" s="53"/>
      <c r="L630" s="53"/>
    </row>
    <row r="631" spans="2:12" x14ac:dyDescent="0.2">
      <c r="B631" s="51"/>
      <c r="F631" s="53"/>
      <c r="G631" s="53"/>
      <c r="H631" s="53"/>
      <c r="I631" s="53"/>
      <c r="J631" s="53"/>
      <c r="K631" s="53"/>
      <c r="L631" s="53"/>
    </row>
    <row r="632" spans="2:12" x14ac:dyDescent="0.2">
      <c r="B632" s="51"/>
      <c r="F632" s="53"/>
      <c r="G632" s="53"/>
      <c r="H632" s="53"/>
      <c r="I632" s="53"/>
      <c r="J632" s="53"/>
      <c r="K632" s="53"/>
      <c r="L632" s="53"/>
    </row>
    <row r="633" spans="2:12" x14ac:dyDescent="0.2">
      <c r="B633" s="51"/>
      <c r="F633" s="53"/>
      <c r="G633" s="53"/>
      <c r="H633" s="53"/>
      <c r="I633" s="53"/>
      <c r="J633" s="53"/>
      <c r="K633" s="53"/>
      <c r="L633" s="53"/>
    </row>
    <row r="634" spans="2:12" x14ac:dyDescent="0.2">
      <c r="B634" s="51"/>
      <c r="F634" s="53"/>
      <c r="G634" s="53"/>
      <c r="H634" s="53"/>
      <c r="I634" s="53"/>
      <c r="J634" s="53"/>
      <c r="K634" s="53"/>
      <c r="L634" s="53"/>
    </row>
    <row r="635" spans="2:12" x14ac:dyDescent="0.2">
      <c r="B635" s="51"/>
      <c r="F635" s="53"/>
      <c r="G635" s="53"/>
      <c r="H635" s="53"/>
      <c r="I635" s="53"/>
      <c r="J635" s="53"/>
      <c r="K635" s="53"/>
      <c r="L635" s="53"/>
    </row>
    <row r="636" spans="2:12" x14ac:dyDescent="0.2">
      <c r="B636" s="51"/>
      <c r="F636" s="53"/>
      <c r="G636" s="53"/>
      <c r="H636" s="53"/>
      <c r="I636" s="53"/>
      <c r="J636" s="53"/>
      <c r="K636" s="53"/>
      <c r="L636" s="53"/>
    </row>
    <row r="637" spans="2:12" x14ac:dyDescent="0.2">
      <c r="B637" s="51"/>
      <c r="F637" s="53"/>
      <c r="G637" s="53"/>
      <c r="H637" s="53"/>
      <c r="I637" s="53"/>
      <c r="J637" s="53"/>
      <c r="K637" s="53"/>
      <c r="L637" s="53"/>
    </row>
    <row r="638" spans="2:12" x14ac:dyDescent="0.2">
      <c r="B638" s="51"/>
      <c r="F638" s="53"/>
      <c r="G638" s="53"/>
      <c r="H638" s="53"/>
      <c r="I638" s="53"/>
      <c r="J638" s="53"/>
      <c r="K638" s="53"/>
      <c r="L638" s="53"/>
    </row>
    <row r="639" spans="2:12" x14ac:dyDescent="0.2">
      <c r="B639" s="51"/>
      <c r="F639" s="53"/>
      <c r="G639" s="53"/>
      <c r="H639" s="53"/>
      <c r="I639" s="53"/>
      <c r="J639" s="53"/>
      <c r="K639" s="53"/>
      <c r="L639" s="53"/>
    </row>
    <row r="640" spans="2:12" x14ac:dyDescent="0.2">
      <c r="B640" s="51"/>
      <c r="F640" s="53"/>
      <c r="G640" s="53"/>
      <c r="H640" s="53"/>
      <c r="I640" s="53"/>
      <c r="J640" s="53"/>
      <c r="K640" s="53"/>
      <c r="L640" s="53"/>
    </row>
    <row r="641" spans="2:12" x14ac:dyDescent="0.2">
      <c r="B641" s="51"/>
      <c r="F641" s="53"/>
      <c r="G641" s="53"/>
      <c r="H641" s="53"/>
      <c r="I641" s="53"/>
      <c r="J641" s="53"/>
      <c r="K641" s="53"/>
      <c r="L641" s="53"/>
    </row>
    <row r="642" spans="2:12" x14ac:dyDescent="0.2">
      <c r="B642" s="51"/>
      <c r="F642" s="53"/>
      <c r="G642" s="53"/>
      <c r="H642" s="53"/>
      <c r="I642" s="53"/>
      <c r="J642" s="53"/>
      <c r="K642" s="53"/>
      <c r="L642" s="53"/>
    </row>
    <row r="643" spans="2:12" x14ac:dyDescent="0.2">
      <c r="B643" s="51"/>
      <c r="F643" s="53"/>
      <c r="G643" s="53"/>
      <c r="H643" s="53"/>
      <c r="I643" s="53"/>
      <c r="J643" s="53"/>
      <c r="K643" s="53"/>
      <c r="L643" s="53"/>
    </row>
    <row r="644" spans="2:12" x14ac:dyDescent="0.2">
      <c r="B644" s="51"/>
      <c r="F644" s="53"/>
      <c r="G644" s="53"/>
      <c r="H644" s="53"/>
      <c r="I644" s="53"/>
      <c r="J644" s="53"/>
      <c r="K644" s="53"/>
      <c r="L644" s="53"/>
    </row>
    <row r="645" spans="2:12" x14ac:dyDescent="0.2">
      <c r="B645" s="51"/>
      <c r="F645" s="53"/>
      <c r="G645" s="53"/>
      <c r="H645" s="53"/>
      <c r="I645" s="53"/>
      <c r="J645" s="53"/>
      <c r="K645" s="53"/>
      <c r="L645" s="53"/>
    </row>
    <row r="646" spans="2:12" x14ac:dyDescent="0.2">
      <c r="B646" s="51"/>
      <c r="F646" s="53"/>
      <c r="G646" s="53"/>
      <c r="H646" s="53"/>
      <c r="I646" s="53"/>
      <c r="J646" s="53"/>
      <c r="K646" s="53"/>
      <c r="L646" s="53"/>
    </row>
    <row r="647" spans="2:12" x14ac:dyDescent="0.2">
      <c r="B647" s="51"/>
      <c r="F647" s="53"/>
      <c r="G647" s="53"/>
      <c r="H647" s="53"/>
      <c r="I647" s="53"/>
      <c r="J647" s="53"/>
      <c r="K647" s="53"/>
      <c r="L647" s="53"/>
    </row>
    <row r="648" spans="2:12" x14ac:dyDescent="0.2">
      <c r="B648" s="51"/>
      <c r="F648" s="53"/>
      <c r="G648" s="53"/>
      <c r="H648" s="53"/>
      <c r="I648" s="53"/>
      <c r="J648" s="53"/>
      <c r="K648" s="53"/>
      <c r="L648" s="53"/>
    </row>
    <row r="649" spans="2:12" x14ac:dyDescent="0.2">
      <c r="B649" s="51"/>
      <c r="F649" s="53"/>
      <c r="G649" s="53"/>
      <c r="H649" s="53"/>
      <c r="I649" s="53"/>
      <c r="J649" s="53"/>
      <c r="K649" s="53"/>
      <c r="L649" s="53"/>
    </row>
    <row r="650" spans="2:12" x14ac:dyDescent="0.2">
      <c r="B650" s="51"/>
      <c r="F650" s="53"/>
      <c r="G650" s="53"/>
      <c r="H650" s="53"/>
      <c r="I650" s="53"/>
      <c r="J650" s="53"/>
      <c r="K650" s="53"/>
      <c r="L650" s="53"/>
    </row>
    <row r="651" spans="2:12" x14ac:dyDescent="0.2">
      <c r="B651" s="51"/>
      <c r="F651" s="53"/>
      <c r="G651" s="53"/>
      <c r="H651" s="53"/>
      <c r="I651" s="53"/>
      <c r="J651" s="53"/>
      <c r="K651" s="53"/>
      <c r="L651" s="53"/>
    </row>
    <row r="652" spans="2:12" x14ac:dyDescent="0.2">
      <c r="B652" s="51"/>
      <c r="F652" s="53"/>
      <c r="G652" s="53"/>
      <c r="H652" s="53"/>
      <c r="I652" s="53"/>
      <c r="J652" s="53"/>
      <c r="K652" s="53"/>
      <c r="L652" s="53"/>
    </row>
    <row r="653" spans="2:12" x14ac:dyDescent="0.2">
      <c r="B653" s="51"/>
      <c r="F653" s="53"/>
      <c r="G653" s="53"/>
      <c r="H653" s="53"/>
      <c r="I653" s="53"/>
      <c r="J653" s="53"/>
      <c r="K653" s="53"/>
      <c r="L653" s="53"/>
    </row>
    <row r="654" spans="2:12" x14ac:dyDescent="0.2">
      <c r="B654" s="51"/>
      <c r="F654" s="53"/>
      <c r="G654" s="53"/>
      <c r="H654" s="53"/>
      <c r="I654" s="53"/>
      <c r="J654" s="53"/>
      <c r="K654" s="53"/>
      <c r="L654" s="53"/>
    </row>
    <row r="655" spans="2:12" x14ac:dyDescent="0.2">
      <c r="B655" s="51"/>
      <c r="F655" s="53"/>
      <c r="G655" s="53"/>
      <c r="H655" s="53"/>
      <c r="I655" s="53"/>
      <c r="J655" s="53"/>
      <c r="K655" s="53"/>
      <c r="L655" s="53"/>
    </row>
    <row r="656" spans="2:12" x14ac:dyDescent="0.2">
      <c r="B656" s="51"/>
      <c r="F656" s="53"/>
      <c r="G656" s="53"/>
      <c r="H656" s="53"/>
      <c r="I656" s="53"/>
      <c r="J656" s="53"/>
      <c r="K656" s="53"/>
      <c r="L656" s="53"/>
    </row>
    <row r="657" spans="2:12" x14ac:dyDescent="0.2">
      <c r="B657" s="51"/>
      <c r="F657" s="53"/>
      <c r="G657" s="53"/>
      <c r="H657" s="53"/>
      <c r="I657" s="53"/>
      <c r="J657" s="53"/>
      <c r="K657" s="53"/>
      <c r="L657" s="53"/>
    </row>
    <row r="658" spans="2:12" x14ac:dyDescent="0.2">
      <c r="B658" s="51"/>
      <c r="F658" s="53"/>
      <c r="G658" s="53"/>
      <c r="H658" s="53"/>
      <c r="I658" s="53"/>
      <c r="J658" s="53"/>
      <c r="K658" s="53"/>
      <c r="L658" s="53"/>
    </row>
    <row r="659" spans="2:12" x14ac:dyDescent="0.2">
      <c r="B659" s="51"/>
      <c r="F659" s="53"/>
      <c r="G659" s="53"/>
      <c r="H659" s="53"/>
      <c r="I659" s="53"/>
      <c r="J659" s="53"/>
      <c r="K659" s="53"/>
      <c r="L659" s="53"/>
    </row>
    <row r="660" spans="2:12" x14ac:dyDescent="0.2">
      <c r="B660" s="51"/>
      <c r="F660" s="53"/>
      <c r="G660" s="53"/>
      <c r="H660" s="53"/>
      <c r="I660" s="53"/>
      <c r="J660" s="53"/>
      <c r="K660" s="53"/>
      <c r="L660" s="53"/>
    </row>
    <row r="661" spans="2:12" x14ac:dyDescent="0.2">
      <c r="B661" s="51"/>
      <c r="F661" s="53"/>
      <c r="G661" s="53"/>
      <c r="H661" s="53"/>
      <c r="I661" s="53"/>
      <c r="J661" s="53"/>
      <c r="K661" s="53"/>
      <c r="L661" s="53"/>
    </row>
    <row r="662" spans="2:12" x14ac:dyDescent="0.2">
      <c r="B662" s="51"/>
      <c r="F662" s="53"/>
      <c r="G662" s="53"/>
      <c r="H662" s="53"/>
      <c r="I662" s="53"/>
      <c r="J662" s="53"/>
      <c r="K662" s="53"/>
      <c r="L662" s="53"/>
    </row>
    <row r="663" spans="2:12" x14ac:dyDescent="0.2">
      <c r="B663" s="51"/>
      <c r="F663" s="53"/>
      <c r="G663" s="53"/>
      <c r="H663" s="53"/>
      <c r="I663" s="53"/>
      <c r="J663" s="53"/>
      <c r="K663" s="53"/>
      <c r="L663" s="53"/>
    </row>
    <row r="664" spans="2:12" x14ac:dyDescent="0.2">
      <c r="B664" s="51"/>
      <c r="F664" s="53"/>
      <c r="G664" s="53"/>
      <c r="H664" s="53"/>
      <c r="I664" s="53"/>
      <c r="J664" s="53"/>
      <c r="K664" s="53"/>
      <c r="L664" s="53"/>
    </row>
    <row r="665" spans="2:12" x14ac:dyDescent="0.2">
      <c r="B665" s="51"/>
      <c r="F665" s="53"/>
      <c r="G665" s="53"/>
      <c r="H665" s="53"/>
      <c r="I665" s="53"/>
      <c r="J665" s="53"/>
      <c r="K665" s="53"/>
      <c r="L665" s="53"/>
    </row>
    <row r="666" spans="2:12" x14ac:dyDescent="0.2">
      <c r="B666" s="51"/>
      <c r="F666" s="53"/>
      <c r="G666" s="53"/>
      <c r="H666" s="53"/>
      <c r="I666" s="53"/>
      <c r="J666" s="53"/>
      <c r="K666" s="53"/>
      <c r="L666" s="53"/>
    </row>
    <row r="667" spans="2:12" x14ac:dyDescent="0.2">
      <c r="B667" s="51"/>
      <c r="F667" s="53"/>
      <c r="G667" s="53"/>
      <c r="H667" s="53"/>
      <c r="I667" s="53"/>
      <c r="J667" s="53"/>
      <c r="K667" s="53"/>
      <c r="L667" s="53"/>
    </row>
    <row r="668" spans="2:12" x14ac:dyDescent="0.2">
      <c r="B668" s="51"/>
      <c r="F668" s="53"/>
      <c r="G668" s="53"/>
      <c r="H668" s="53"/>
      <c r="I668" s="53"/>
      <c r="J668" s="53"/>
      <c r="K668" s="53"/>
      <c r="L668" s="53"/>
    </row>
    <row r="669" spans="2:12" x14ac:dyDescent="0.2">
      <c r="B669" s="51"/>
      <c r="F669" s="53"/>
      <c r="G669" s="53"/>
      <c r="H669" s="53"/>
      <c r="I669" s="53"/>
      <c r="J669" s="53"/>
      <c r="K669" s="53"/>
      <c r="L669" s="53"/>
    </row>
    <row r="670" spans="2:12" x14ac:dyDescent="0.2">
      <c r="B670" s="51"/>
      <c r="F670" s="53"/>
      <c r="G670" s="53"/>
      <c r="H670" s="53"/>
      <c r="I670" s="53"/>
      <c r="J670" s="53"/>
      <c r="K670" s="53"/>
      <c r="L670" s="53"/>
    </row>
    <row r="671" spans="2:12" x14ac:dyDescent="0.2">
      <c r="B671" s="51"/>
      <c r="F671" s="53"/>
      <c r="G671" s="53"/>
      <c r="H671" s="53"/>
      <c r="I671" s="53"/>
      <c r="J671" s="53"/>
      <c r="K671" s="53"/>
      <c r="L671" s="53"/>
    </row>
    <row r="672" spans="2:12" x14ac:dyDescent="0.2">
      <c r="B672" s="51"/>
      <c r="F672" s="53"/>
      <c r="G672" s="53"/>
      <c r="H672" s="53"/>
      <c r="I672" s="53"/>
      <c r="J672" s="53"/>
      <c r="K672" s="53"/>
      <c r="L672" s="53"/>
    </row>
    <row r="673" spans="2:12" x14ac:dyDescent="0.2">
      <c r="B673" s="51"/>
      <c r="F673" s="53"/>
      <c r="G673" s="53"/>
      <c r="H673" s="53"/>
      <c r="I673" s="53"/>
      <c r="J673" s="53"/>
      <c r="K673" s="53"/>
      <c r="L673" s="53"/>
    </row>
    <row r="674" spans="2:12" x14ac:dyDescent="0.2">
      <c r="B674" s="51"/>
      <c r="F674" s="53"/>
      <c r="G674" s="53"/>
      <c r="H674" s="53"/>
      <c r="I674" s="53"/>
      <c r="J674" s="53"/>
      <c r="K674" s="53"/>
      <c r="L674" s="53"/>
    </row>
    <row r="675" spans="2:12" x14ac:dyDescent="0.2">
      <c r="B675" s="51"/>
      <c r="F675" s="53"/>
      <c r="G675" s="53"/>
      <c r="H675" s="53"/>
      <c r="I675" s="53"/>
      <c r="J675" s="53"/>
      <c r="K675" s="53"/>
      <c r="L675" s="53"/>
    </row>
    <row r="676" spans="2:12" x14ac:dyDescent="0.2">
      <c r="B676" s="51"/>
      <c r="F676" s="53"/>
      <c r="G676" s="53"/>
      <c r="H676" s="53"/>
      <c r="I676" s="53"/>
      <c r="J676" s="53"/>
      <c r="K676" s="53"/>
      <c r="L676" s="53"/>
    </row>
    <row r="677" spans="2:12" x14ac:dyDescent="0.2">
      <c r="B677" s="51"/>
      <c r="F677" s="53"/>
      <c r="G677" s="53"/>
      <c r="H677" s="53"/>
      <c r="I677" s="53"/>
      <c r="J677" s="53"/>
      <c r="K677" s="53"/>
      <c r="L677" s="53"/>
    </row>
    <row r="678" spans="2:12" x14ac:dyDescent="0.2">
      <c r="B678" s="51"/>
      <c r="F678" s="53"/>
      <c r="G678" s="53"/>
      <c r="H678" s="53"/>
      <c r="I678" s="53"/>
      <c r="J678" s="53"/>
      <c r="K678" s="53"/>
      <c r="L678" s="53"/>
    </row>
    <row r="679" spans="2:12" x14ac:dyDescent="0.2">
      <c r="B679" s="51"/>
      <c r="F679" s="53"/>
      <c r="G679" s="53"/>
      <c r="H679" s="53"/>
      <c r="I679" s="53"/>
      <c r="J679" s="53"/>
      <c r="K679" s="53"/>
      <c r="L679" s="53"/>
    </row>
    <row r="680" spans="2:12" x14ac:dyDescent="0.2">
      <c r="B680" s="51"/>
      <c r="F680" s="53"/>
      <c r="G680" s="53"/>
      <c r="H680" s="53"/>
      <c r="I680" s="53"/>
      <c r="J680" s="53"/>
      <c r="K680" s="53"/>
      <c r="L680" s="53"/>
    </row>
    <row r="681" spans="2:12" x14ac:dyDescent="0.2">
      <c r="B681" s="51"/>
      <c r="F681" s="53"/>
      <c r="G681" s="53"/>
      <c r="H681" s="53"/>
      <c r="I681" s="53"/>
      <c r="J681" s="53"/>
      <c r="K681" s="53"/>
      <c r="L681" s="53"/>
    </row>
    <row r="682" spans="2:12" x14ac:dyDescent="0.2">
      <c r="B682" s="51"/>
      <c r="F682" s="53"/>
      <c r="G682" s="53"/>
      <c r="H682" s="53"/>
      <c r="I682" s="53"/>
      <c r="J682" s="53"/>
      <c r="K682" s="53"/>
      <c r="L682" s="53"/>
    </row>
    <row r="683" spans="2:12" x14ac:dyDescent="0.2">
      <c r="B683" s="51"/>
      <c r="F683" s="53"/>
      <c r="G683" s="53"/>
      <c r="H683" s="53"/>
      <c r="I683" s="53"/>
      <c r="J683" s="53"/>
      <c r="K683" s="53"/>
      <c r="L683" s="53"/>
    </row>
    <row r="684" spans="2:12" x14ac:dyDescent="0.2">
      <c r="B684" s="51"/>
      <c r="F684" s="53"/>
      <c r="G684" s="53"/>
      <c r="H684" s="53"/>
      <c r="I684" s="53"/>
      <c r="J684" s="53"/>
      <c r="K684" s="53"/>
      <c r="L684" s="53"/>
    </row>
    <row r="685" spans="2:12" x14ac:dyDescent="0.2">
      <c r="B685" s="51"/>
      <c r="F685" s="53"/>
      <c r="G685" s="53"/>
      <c r="H685" s="53"/>
      <c r="I685" s="53"/>
      <c r="J685" s="53"/>
      <c r="K685" s="53"/>
      <c r="L685" s="53"/>
    </row>
    <row r="686" spans="2:12" x14ac:dyDescent="0.2">
      <c r="B686" s="51"/>
      <c r="F686" s="53"/>
      <c r="G686" s="53"/>
      <c r="H686" s="53"/>
      <c r="I686" s="53"/>
      <c r="J686" s="53"/>
      <c r="K686" s="53"/>
      <c r="L686" s="53"/>
    </row>
    <row r="687" spans="2:12" x14ac:dyDescent="0.2">
      <c r="B687" s="51"/>
      <c r="F687" s="53"/>
      <c r="G687" s="53"/>
      <c r="H687" s="53"/>
      <c r="I687" s="53"/>
      <c r="J687" s="53"/>
      <c r="K687" s="53"/>
      <c r="L687" s="53"/>
    </row>
    <row r="688" spans="2:12" x14ac:dyDescent="0.2">
      <c r="B688" s="51"/>
      <c r="F688" s="53"/>
      <c r="G688" s="53"/>
      <c r="H688" s="53"/>
      <c r="I688" s="53"/>
      <c r="J688" s="53"/>
      <c r="K688" s="53"/>
      <c r="L688" s="53"/>
    </row>
    <row r="689" spans="2:12" x14ac:dyDescent="0.2">
      <c r="B689" s="51"/>
      <c r="F689" s="53"/>
      <c r="G689" s="53"/>
      <c r="H689" s="53"/>
      <c r="I689" s="53"/>
      <c r="J689" s="53"/>
      <c r="K689" s="53"/>
      <c r="L689" s="53"/>
    </row>
    <row r="690" spans="2:12" x14ac:dyDescent="0.2">
      <c r="B690" s="51"/>
      <c r="F690" s="53"/>
      <c r="G690" s="53"/>
      <c r="H690" s="53"/>
      <c r="I690" s="53"/>
      <c r="J690" s="53"/>
      <c r="K690" s="53"/>
      <c r="L690" s="53"/>
    </row>
    <row r="691" spans="2:12" x14ac:dyDescent="0.2">
      <c r="B691" s="51"/>
      <c r="F691" s="53"/>
      <c r="G691" s="53"/>
      <c r="H691" s="53"/>
      <c r="I691" s="53"/>
      <c r="J691" s="53"/>
      <c r="K691" s="53"/>
      <c r="L691" s="53"/>
    </row>
    <row r="692" spans="2:12" x14ac:dyDescent="0.2">
      <c r="B692" s="51"/>
      <c r="F692" s="53"/>
      <c r="G692" s="53"/>
      <c r="H692" s="53"/>
      <c r="I692" s="53"/>
      <c r="J692" s="53"/>
      <c r="K692" s="53"/>
      <c r="L692" s="53"/>
    </row>
    <row r="693" spans="2:12" x14ac:dyDescent="0.2">
      <c r="B693" s="51"/>
      <c r="F693" s="53"/>
      <c r="G693" s="53"/>
      <c r="H693" s="53"/>
      <c r="I693" s="53"/>
      <c r="J693" s="53"/>
      <c r="K693" s="53"/>
      <c r="L693" s="53"/>
    </row>
    <row r="694" spans="2:12" x14ac:dyDescent="0.2">
      <c r="B694" s="51"/>
      <c r="F694" s="53"/>
      <c r="G694" s="53"/>
      <c r="H694" s="53"/>
      <c r="I694" s="53"/>
      <c r="J694" s="53"/>
      <c r="K694" s="53"/>
      <c r="L694" s="53"/>
    </row>
    <row r="695" spans="2:12" x14ac:dyDescent="0.2">
      <c r="B695" s="51"/>
      <c r="F695" s="53"/>
      <c r="G695" s="53"/>
      <c r="H695" s="53"/>
      <c r="I695" s="53"/>
      <c r="J695" s="53"/>
      <c r="K695" s="53"/>
      <c r="L695" s="53"/>
    </row>
    <row r="696" spans="2:12" x14ac:dyDescent="0.2">
      <c r="B696" s="51"/>
      <c r="F696" s="53"/>
      <c r="G696" s="53"/>
      <c r="H696" s="53"/>
      <c r="I696" s="53"/>
      <c r="J696" s="53"/>
      <c r="K696" s="53"/>
      <c r="L696" s="53"/>
    </row>
    <row r="697" spans="2:12" x14ac:dyDescent="0.2">
      <c r="B697" s="51"/>
      <c r="F697" s="53"/>
      <c r="G697" s="53"/>
      <c r="H697" s="53"/>
      <c r="I697" s="53"/>
      <c r="J697" s="53"/>
      <c r="K697" s="53"/>
      <c r="L697" s="53"/>
    </row>
    <row r="698" spans="2:12" x14ac:dyDescent="0.2">
      <c r="B698" s="51"/>
      <c r="F698" s="53"/>
      <c r="G698" s="53"/>
      <c r="H698" s="53"/>
      <c r="I698" s="53"/>
      <c r="J698" s="53"/>
      <c r="K698" s="53"/>
      <c r="L698" s="53"/>
    </row>
    <row r="699" spans="2:12" x14ac:dyDescent="0.2">
      <c r="B699" s="51"/>
      <c r="F699" s="53"/>
      <c r="G699" s="53"/>
      <c r="H699" s="53"/>
      <c r="I699" s="53"/>
      <c r="J699" s="53"/>
      <c r="K699" s="53"/>
      <c r="L699" s="53"/>
    </row>
    <row r="700" spans="2:12" x14ac:dyDescent="0.2">
      <c r="B700" s="51"/>
      <c r="F700" s="53"/>
      <c r="G700" s="53"/>
      <c r="H700" s="53"/>
      <c r="I700" s="53"/>
      <c r="J700" s="53"/>
      <c r="K700" s="53"/>
      <c r="L700" s="53"/>
    </row>
    <row r="701" spans="2:12" x14ac:dyDescent="0.2">
      <c r="B701" s="51"/>
      <c r="F701" s="53"/>
      <c r="G701" s="53"/>
      <c r="H701" s="53"/>
      <c r="I701" s="53"/>
      <c r="J701" s="53"/>
      <c r="K701" s="53"/>
      <c r="L701" s="53"/>
    </row>
    <row r="702" spans="2:12" x14ac:dyDescent="0.2">
      <c r="B702" s="51"/>
      <c r="F702" s="53"/>
      <c r="G702" s="53"/>
      <c r="H702" s="53"/>
      <c r="I702" s="53"/>
      <c r="J702" s="53"/>
      <c r="K702" s="53"/>
      <c r="L702" s="53"/>
    </row>
    <row r="703" spans="2:12" x14ac:dyDescent="0.2">
      <c r="B703" s="51"/>
      <c r="F703" s="53"/>
      <c r="G703" s="53"/>
      <c r="H703" s="53"/>
      <c r="I703" s="53"/>
      <c r="J703" s="53"/>
      <c r="K703" s="53"/>
      <c r="L703" s="53"/>
    </row>
    <row r="704" spans="2:12" x14ac:dyDescent="0.2">
      <c r="B704" s="51"/>
      <c r="F704" s="53"/>
      <c r="G704" s="53"/>
      <c r="H704" s="53"/>
      <c r="I704" s="53"/>
      <c r="J704" s="53"/>
      <c r="K704" s="53"/>
      <c r="L704" s="53"/>
    </row>
    <row r="705" spans="2:12" x14ac:dyDescent="0.2">
      <c r="B705" s="51"/>
      <c r="F705" s="53"/>
      <c r="G705" s="53"/>
      <c r="H705" s="53"/>
      <c r="I705" s="53"/>
      <c r="J705" s="53"/>
      <c r="K705" s="53"/>
      <c r="L705" s="53"/>
    </row>
    <row r="706" spans="2:12" x14ac:dyDescent="0.2">
      <c r="B706" s="51"/>
      <c r="F706" s="53"/>
      <c r="G706" s="53"/>
      <c r="H706" s="53"/>
      <c r="I706" s="53"/>
      <c r="J706" s="53"/>
      <c r="K706" s="53"/>
      <c r="L706" s="53"/>
    </row>
    <row r="707" spans="2:12" x14ac:dyDescent="0.2">
      <c r="B707" s="51"/>
      <c r="F707" s="53"/>
      <c r="G707" s="53"/>
      <c r="H707" s="53"/>
      <c r="I707" s="53"/>
      <c r="J707" s="53"/>
      <c r="K707" s="53"/>
      <c r="L707" s="53"/>
    </row>
    <row r="708" spans="2:12" x14ac:dyDescent="0.2">
      <c r="B708" s="51"/>
      <c r="F708" s="53"/>
      <c r="G708" s="53"/>
      <c r="H708" s="53"/>
      <c r="I708" s="53"/>
      <c r="J708" s="53"/>
      <c r="K708" s="53"/>
      <c r="L708" s="53"/>
    </row>
    <row r="709" spans="2:12" x14ac:dyDescent="0.2">
      <c r="B709" s="51"/>
      <c r="F709" s="53"/>
      <c r="G709" s="53"/>
      <c r="H709" s="53"/>
      <c r="I709" s="53"/>
      <c r="J709" s="53"/>
      <c r="K709" s="53"/>
      <c r="L709" s="53"/>
    </row>
    <row r="710" spans="2:12" x14ac:dyDescent="0.2">
      <c r="B710" s="51"/>
      <c r="F710" s="53"/>
      <c r="G710" s="53"/>
      <c r="H710" s="53"/>
      <c r="I710" s="53"/>
      <c r="J710" s="53"/>
      <c r="K710" s="53"/>
      <c r="L710" s="53"/>
    </row>
    <row r="711" spans="2:12" x14ac:dyDescent="0.2">
      <c r="B711" s="51"/>
      <c r="F711" s="53"/>
      <c r="G711" s="53"/>
      <c r="H711" s="53"/>
      <c r="I711" s="53"/>
      <c r="J711" s="53"/>
      <c r="K711" s="53"/>
      <c r="L711" s="53"/>
    </row>
    <row r="712" spans="2:12" x14ac:dyDescent="0.2">
      <c r="B712" s="51"/>
      <c r="F712" s="53"/>
      <c r="G712" s="53"/>
      <c r="H712" s="53"/>
      <c r="I712" s="53"/>
      <c r="J712" s="53"/>
      <c r="K712" s="53"/>
      <c r="L712" s="53"/>
    </row>
    <row r="713" spans="2:12" x14ac:dyDescent="0.2">
      <c r="B713" s="51"/>
      <c r="F713" s="53"/>
      <c r="G713" s="53"/>
      <c r="H713" s="53"/>
      <c r="I713" s="53"/>
      <c r="J713" s="53"/>
      <c r="K713" s="53"/>
      <c r="L713" s="53"/>
    </row>
    <row r="714" spans="2:12" x14ac:dyDescent="0.2">
      <c r="B714" s="51"/>
      <c r="F714" s="53"/>
      <c r="G714" s="53"/>
      <c r="H714" s="53"/>
      <c r="I714" s="53"/>
      <c r="J714" s="53"/>
      <c r="K714" s="53"/>
      <c r="L714" s="53"/>
    </row>
    <row r="715" spans="2:12" x14ac:dyDescent="0.2">
      <c r="B715" s="51"/>
      <c r="F715" s="53"/>
      <c r="G715" s="53"/>
      <c r="H715" s="53"/>
      <c r="I715" s="53"/>
      <c r="J715" s="53"/>
      <c r="K715" s="53"/>
      <c r="L715" s="53"/>
    </row>
    <row r="716" spans="2:12" x14ac:dyDescent="0.2">
      <c r="B716" s="51"/>
      <c r="F716" s="53"/>
      <c r="G716" s="53"/>
      <c r="H716" s="53"/>
      <c r="I716" s="53"/>
      <c r="J716" s="53"/>
      <c r="K716" s="53"/>
      <c r="L716" s="53"/>
    </row>
    <row r="717" spans="2:12" x14ac:dyDescent="0.2">
      <c r="B717" s="51"/>
      <c r="F717" s="53"/>
      <c r="G717" s="53"/>
      <c r="H717" s="53"/>
      <c r="I717" s="53"/>
      <c r="J717" s="53"/>
      <c r="K717" s="53"/>
      <c r="L717" s="53"/>
    </row>
    <row r="718" spans="2:12" x14ac:dyDescent="0.2">
      <c r="B718" s="51"/>
      <c r="F718" s="53"/>
      <c r="G718" s="53"/>
      <c r="H718" s="53"/>
      <c r="I718" s="53"/>
      <c r="J718" s="53"/>
      <c r="K718" s="53"/>
      <c r="L718" s="53"/>
    </row>
    <row r="719" spans="2:12" x14ac:dyDescent="0.2">
      <c r="B719" s="51"/>
      <c r="F719" s="53"/>
      <c r="G719" s="53"/>
      <c r="H719" s="53"/>
      <c r="I719" s="53"/>
      <c r="J719" s="53"/>
      <c r="K719" s="53"/>
      <c r="L719" s="53"/>
    </row>
    <row r="720" spans="2:12" x14ac:dyDescent="0.2">
      <c r="B720" s="51"/>
      <c r="F720" s="53"/>
      <c r="G720" s="53"/>
      <c r="H720" s="53"/>
      <c r="I720" s="53"/>
      <c r="J720" s="53"/>
      <c r="K720" s="53"/>
      <c r="L720" s="53"/>
    </row>
    <row r="721" spans="2:12" x14ac:dyDescent="0.2">
      <c r="B721" s="51"/>
      <c r="F721" s="53"/>
      <c r="G721" s="53"/>
      <c r="H721" s="53"/>
      <c r="I721" s="53"/>
      <c r="J721" s="53"/>
      <c r="K721" s="53"/>
      <c r="L721" s="53"/>
    </row>
    <row r="722" spans="2:12" x14ac:dyDescent="0.2">
      <c r="B722" s="51"/>
      <c r="F722" s="53"/>
      <c r="G722" s="53"/>
      <c r="H722" s="53"/>
      <c r="I722" s="53"/>
      <c r="J722" s="53"/>
      <c r="K722" s="53"/>
      <c r="L722" s="53"/>
    </row>
    <row r="723" spans="2:12" x14ac:dyDescent="0.2">
      <c r="B723" s="51"/>
      <c r="F723" s="53"/>
      <c r="G723" s="53"/>
      <c r="H723" s="53"/>
      <c r="I723" s="53"/>
      <c r="J723" s="53"/>
      <c r="K723" s="53"/>
      <c r="L723" s="53"/>
    </row>
    <row r="724" spans="2:12" x14ac:dyDescent="0.2">
      <c r="B724" s="51"/>
      <c r="F724" s="53"/>
      <c r="G724" s="53"/>
      <c r="H724" s="53"/>
      <c r="I724" s="53"/>
      <c r="J724" s="53"/>
      <c r="K724" s="53"/>
      <c r="L724" s="53"/>
    </row>
    <row r="725" spans="2:12" x14ac:dyDescent="0.2">
      <c r="B725" s="51"/>
      <c r="F725" s="53"/>
      <c r="G725" s="53"/>
      <c r="H725" s="53"/>
      <c r="I725" s="53"/>
      <c r="J725" s="53"/>
      <c r="K725" s="53"/>
      <c r="L725" s="53"/>
    </row>
    <row r="726" spans="2:12" x14ac:dyDescent="0.2">
      <c r="B726" s="51"/>
      <c r="F726" s="53"/>
      <c r="G726" s="53"/>
      <c r="H726" s="53"/>
      <c r="I726" s="53"/>
      <c r="J726" s="53"/>
      <c r="K726" s="53"/>
      <c r="L726" s="53"/>
    </row>
    <row r="727" spans="2:12" x14ac:dyDescent="0.2">
      <c r="B727" s="51"/>
      <c r="F727" s="53"/>
      <c r="G727" s="53"/>
      <c r="H727" s="53"/>
      <c r="I727" s="53"/>
      <c r="J727" s="53"/>
      <c r="K727" s="53"/>
      <c r="L727" s="53"/>
    </row>
    <row r="728" spans="2:12" x14ac:dyDescent="0.2">
      <c r="B728" s="51"/>
      <c r="F728" s="53"/>
      <c r="G728" s="53"/>
      <c r="H728" s="53"/>
      <c r="I728" s="53"/>
      <c r="J728" s="53"/>
      <c r="K728" s="53"/>
      <c r="L728" s="53"/>
    </row>
    <row r="729" spans="2:12" x14ac:dyDescent="0.2">
      <c r="B729" s="51"/>
      <c r="F729" s="53"/>
      <c r="G729" s="53"/>
      <c r="H729" s="53"/>
      <c r="I729" s="53"/>
      <c r="J729" s="53"/>
      <c r="K729" s="53"/>
      <c r="L729" s="53"/>
    </row>
    <row r="730" spans="2:12" x14ac:dyDescent="0.2">
      <c r="B730" s="51"/>
      <c r="F730" s="53"/>
      <c r="G730" s="53"/>
      <c r="H730" s="53"/>
      <c r="I730" s="53"/>
      <c r="J730" s="53"/>
      <c r="K730" s="53"/>
      <c r="L730" s="53"/>
    </row>
    <row r="731" spans="2:12" x14ac:dyDescent="0.2">
      <c r="B731" s="51"/>
      <c r="F731" s="53"/>
      <c r="G731" s="53"/>
      <c r="H731" s="53"/>
      <c r="I731" s="53"/>
      <c r="J731" s="53"/>
      <c r="K731" s="53"/>
      <c r="L731" s="53"/>
    </row>
    <row r="732" spans="2:12" x14ac:dyDescent="0.2">
      <c r="B732" s="51"/>
      <c r="F732" s="53"/>
      <c r="G732" s="53"/>
      <c r="H732" s="53"/>
      <c r="I732" s="53"/>
      <c r="J732" s="53"/>
      <c r="K732" s="53"/>
      <c r="L732" s="53"/>
    </row>
    <row r="733" spans="2:12" x14ac:dyDescent="0.2">
      <c r="B733" s="51"/>
      <c r="F733" s="53"/>
      <c r="G733" s="53"/>
      <c r="H733" s="53"/>
      <c r="I733" s="53"/>
      <c r="J733" s="53"/>
      <c r="K733" s="53"/>
      <c r="L733" s="53"/>
    </row>
    <row r="734" spans="2:12" x14ac:dyDescent="0.2">
      <c r="B734" s="51"/>
      <c r="F734" s="53"/>
      <c r="G734" s="53"/>
      <c r="H734" s="53"/>
      <c r="I734" s="53"/>
      <c r="J734" s="53"/>
      <c r="K734" s="53"/>
      <c r="L734" s="53"/>
    </row>
    <row r="735" spans="2:12" x14ac:dyDescent="0.2">
      <c r="B735" s="51"/>
      <c r="F735" s="53"/>
      <c r="G735" s="53"/>
      <c r="H735" s="53"/>
      <c r="I735" s="53"/>
      <c r="J735" s="53"/>
      <c r="K735" s="53"/>
      <c r="L735" s="53"/>
    </row>
    <row r="736" spans="2:12" x14ac:dyDescent="0.2">
      <c r="B736" s="51"/>
      <c r="F736" s="53"/>
      <c r="G736" s="53"/>
      <c r="H736" s="53"/>
      <c r="I736" s="53"/>
      <c r="J736" s="53"/>
      <c r="K736" s="53"/>
      <c r="L736" s="53"/>
    </row>
    <row r="737" spans="2:12" x14ac:dyDescent="0.2">
      <c r="B737" s="51"/>
      <c r="F737" s="53"/>
      <c r="G737" s="53"/>
      <c r="H737" s="53"/>
      <c r="I737" s="53"/>
      <c r="J737" s="53"/>
      <c r="K737" s="53"/>
      <c r="L737" s="53"/>
    </row>
    <row r="738" spans="2:12" x14ac:dyDescent="0.2">
      <c r="B738" s="51"/>
      <c r="F738" s="53"/>
      <c r="G738" s="53"/>
      <c r="H738" s="53"/>
      <c r="I738" s="53"/>
      <c r="J738" s="53"/>
      <c r="K738" s="53"/>
      <c r="L738" s="53"/>
    </row>
    <row r="739" spans="2:12" x14ac:dyDescent="0.2">
      <c r="B739" s="51"/>
      <c r="F739" s="53"/>
      <c r="G739" s="53"/>
      <c r="H739" s="53"/>
      <c r="I739" s="53"/>
      <c r="J739" s="53"/>
      <c r="K739" s="53"/>
      <c r="L739" s="53"/>
    </row>
    <row r="740" spans="2:12" x14ac:dyDescent="0.2">
      <c r="B740" s="51"/>
      <c r="F740" s="53"/>
      <c r="G740" s="53"/>
      <c r="H740" s="53"/>
      <c r="I740" s="53"/>
      <c r="J740" s="53"/>
      <c r="K740" s="53"/>
      <c r="L740" s="53"/>
    </row>
    <row r="741" spans="2:12" x14ac:dyDescent="0.2">
      <c r="B741" s="51"/>
      <c r="F741" s="53"/>
      <c r="G741" s="53"/>
      <c r="H741" s="53"/>
      <c r="I741" s="53"/>
      <c r="J741" s="53"/>
      <c r="K741" s="53"/>
      <c r="L741" s="53"/>
    </row>
    <row r="742" spans="2:12" x14ac:dyDescent="0.2">
      <c r="B742" s="51"/>
      <c r="F742" s="53"/>
      <c r="G742" s="53"/>
      <c r="H742" s="53"/>
      <c r="I742" s="53"/>
      <c r="J742" s="53"/>
      <c r="K742" s="53"/>
      <c r="L742" s="53"/>
    </row>
    <row r="743" spans="2:12" x14ac:dyDescent="0.2">
      <c r="B743" s="51"/>
      <c r="F743" s="53"/>
      <c r="G743" s="53"/>
      <c r="H743" s="53"/>
      <c r="I743" s="53"/>
      <c r="J743" s="53"/>
      <c r="K743" s="53"/>
      <c r="L743" s="53"/>
    </row>
    <row r="744" spans="2:12" x14ac:dyDescent="0.2">
      <c r="B744" s="51"/>
      <c r="F744" s="53"/>
      <c r="G744" s="53"/>
      <c r="H744" s="53"/>
      <c r="I744" s="53"/>
      <c r="J744" s="53"/>
      <c r="K744" s="53"/>
      <c r="L744" s="53"/>
    </row>
    <row r="745" spans="2:12" x14ac:dyDescent="0.2">
      <c r="B745" s="51"/>
      <c r="F745" s="53"/>
      <c r="G745" s="53"/>
      <c r="H745" s="53"/>
      <c r="I745" s="53"/>
      <c r="J745" s="53"/>
      <c r="K745" s="53"/>
      <c r="L745" s="53"/>
    </row>
    <row r="746" spans="2:12" x14ac:dyDescent="0.2">
      <c r="B746" s="51"/>
      <c r="F746" s="53"/>
      <c r="G746" s="53"/>
      <c r="H746" s="53"/>
      <c r="I746" s="53"/>
      <c r="J746" s="53"/>
      <c r="K746" s="53"/>
      <c r="L746" s="53"/>
    </row>
    <row r="747" spans="2:12" x14ac:dyDescent="0.2">
      <c r="B747" s="51"/>
      <c r="F747" s="53"/>
      <c r="G747" s="53"/>
      <c r="H747" s="53"/>
      <c r="I747" s="53"/>
      <c r="J747" s="53"/>
      <c r="K747" s="53"/>
      <c r="L747" s="53"/>
    </row>
    <row r="748" spans="2:12" x14ac:dyDescent="0.2">
      <c r="B748" s="51"/>
      <c r="F748" s="53"/>
      <c r="G748" s="53"/>
      <c r="H748" s="53"/>
      <c r="I748" s="53"/>
      <c r="J748" s="53"/>
      <c r="K748" s="53"/>
      <c r="L748" s="53"/>
    </row>
    <row r="749" spans="2:12" x14ac:dyDescent="0.2">
      <c r="B749" s="51"/>
      <c r="F749" s="53"/>
      <c r="G749" s="53"/>
      <c r="H749" s="53"/>
      <c r="I749" s="53"/>
      <c r="J749" s="53"/>
      <c r="K749" s="53"/>
      <c r="L749" s="53"/>
    </row>
    <row r="750" spans="2:12" x14ac:dyDescent="0.2">
      <c r="B750" s="51"/>
      <c r="F750" s="53"/>
      <c r="G750" s="53"/>
      <c r="H750" s="53"/>
      <c r="I750" s="53"/>
      <c r="J750" s="53"/>
      <c r="K750" s="53"/>
      <c r="L750" s="53"/>
    </row>
    <row r="751" spans="2:12" x14ac:dyDescent="0.2">
      <c r="B751" s="51"/>
      <c r="F751" s="53"/>
      <c r="G751" s="53"/>
      <c r="H751" s="53"/>
      <c r="I751" s="53"/>
      <c r="J751" s="53"/>
      <c r="K751" s="53"/>
      <c r="L751" s="53"/>
    </row>
    <row r="752" spans="2:12" x14ac:dyDescent="0.2">
      <c r="B752" s="51"/>
      <c r="F752" s="53"/>
      <c r="G752" s="53"/>
      <c r="H752" s="53"/>
      <c r="I752" s="53"/>
      <c r="J752" s="53"/>
      <c r="K752" s="53"/>
      <c r="L752" s="53"/>
    </row>
    <row r="753" spans="2:12" x14ac:dyDescent="0.2">
      <c r="B753" s="51"/>
      <c r="F753" s="53"/>
      <c r="G753" s="53"/>
      <c r="H753" s="53"/>
      <c r="I753" s="53"/>
      <c r="J753" s="53"/>
      <c r="K753" s="53"/>
      <c r="L753" s="53"/>
    </row>
    <row r="754" spans="2:12" x14ac:dyDescent="0.2">
      <c r="B754" s="51"/>
      <c r="F754" s="53"/>
      <c r="G754" s="53"/>
      <c r="H754" s="53"/>
      <c r="I754" s="53"/>
      <c r="J754" s="53"/>
      <c r="K754" s="53"/>
      <c r="L754" s="53"/>
    </row>
    <row r="755" spans="2:12" x14ac:dyDescent="0.2">
      <c r="B755" s="51"/>
      <c r="F755" s="53"/>
      <c r="G755" s="53"/>
      <c r="H755" s="53"/>
      <c r="I755" s="53"/>
      <c r="J755" s="53"/>
      <c r="K755" s="53"/>
      <c r="L755" s="53"/>
    </row>
    <row r="756" spans="2:12" x14ac:dyDescent="0.2">
      <c r="B756" s="51"/>
      <c r="F756" s="53"/>
      <c r="G756" s="53"/>
      <c r="H756" s="53"/>
      <c r="I756" s="53"/>
      <c r="J756" s="53"/>
      <c r="K756" s="53"/>
      <c r="L756" s="53"/>
    </row>
    <row r="757" spans="2:12" x14ac:dyDescent="0.2">
      <c r="B757" s="51"/>
      <c r="F757" s="53"/>
      <c r="G757" s="53"/>
      <c r="H757" s="53"/>
      <c r="I757" s="53"/>
      <c r="J757" s="53"/>
      <c r="K757" s="53"/>
      <c r="L757" s="53"/>
    </row>
    <row r="758" spans="2:12" x14ac:dyDescent="0.2">
      <c r="B758" s="51"/>
      <c r="F758" s="53"/>
      <c r="G758" s="53"/>
      <c r="H758" s="53"/>
      <c r="I758" s="53"/>
      <c r="J758" s="53"/>
      <c r="K758" s="53"/>
      <c r="L758" s="53"/>
    </row>
    <row r="759" spans="2:12" x14ac:dyDescent="0.2">
      <c r="B759" s="51"/>
      <c r="F759" s="53"/>
      <c r="G759" s="53"/>
      <c r="H759" s="53"/>
      <c r="I759" s="53"/>
      <c r="J759" s="53"/>
      <c r="K759" s="53"/>
      <c r="L759" s="53"/>
    </row>
    <row r="760" spans="2:12" x14ac:dyDescent="0.2">
      <c r="B760" s="51"/>
      <c r="F760" s="53"/>
      <c r="G760" s="53"/>
      <c r="H760" s="53"/>
      <c r="I760" s="53"/>
      <c r="J760" s="53"/>
      <c r="K760" s="53"/>
      <c r="L760" s="53"/>
    </row>
    <row r="761" spans="2:12" x14ac:dyDescent="0.2">
      <c r="B761" s="51"/>
      <c r="F761" s="53"/>
      <c r="G761" s="53"/>
      <c r="H761" s="53"/>
      <c r="I761" s="53"/>
      <c r="J761" s="53"/>
      <c r="K761" s="53"/>
      <c r="L761" s="53"/>
    </row>
    <row r="762" spans="2:12" x14ac:dyDescent="0.2">
      <c r="B762" s="51"/>
      <c r="F762" s="53"/>
      <c r="G762" s="53"/>
      <c r="H762" s="53"/>
      <c r="I762" s="53"/>
      <c r="J762" s="53"/>
      <c r="K762" s="53"/>
      <c r="L762" s="53"/>
    </row>
    <row r="763" spans="2:12" x14ac:dyDescent="0.2">
      <c r="B763" s="51"/>
      <c r="F763" s="53"/>
      <c r="G763" s="53"/>
      <c r="H763" s="53"/>
      <c r="I763" s="53"/>
      <c r="J763" s="53"/>
      <c r="K763" s="53"/>
      <c r="L763" s="53"/>
    </row>
    <row r="764" spans="2:12" x14ac:dyDescent="0.2">
      <c r="B764" s="51"/>
      <c r="F764" s="53"/>
      <c r="G764" s="53"/>
      <c r="H764" s="53"/>
      <c r="I764" s="53"/>
      <c r="J764" s="53"/>
      <c r="K764" s="53"/>
      <c r="L764" s="53"/>
    </row>
    <row r="765" spans="2:12" x14ac:dyDescent="0.2">
      <c r="B765" s="51"/>
      <c r="F765" s="53"/>
      <c r="G765" s="53"/>
      <c r="H765" s="53"/>
      <c r="I765" s="53"/>
      <c r="J765" s="53"/>
      <c r="K765" s="53"/>
      <c r="L765" s="53"/>
    </row>
    <row r="766" spans="2:12" x14ac:dyDescent="0.2">
      <c r="B766" s="51"/>
      <c r="F766" s="53"/>
      <c r="G766" s="53"/>
      <c r="H766" s="53"/>
      <c r="I766" s="53"/>
      <c r="J766" s="53"/>
      <c r="K766" s="53"/>
      <c r="L766" s="53"/>
    </row>
    <row r="767" spans="2:12" x14ac:dyDescent="0.2">
      <c r="B767" s="51"/>
      <c r="F767" s="53"/>
      <c r="G767" s="53"/>
      <c r="H767" s="53"/>
      <c r="I767" s="53"/>
      <c r="J767" s="53"/>
      <c r="K767" s="53"/>
      <c r="L767" s="53"/>
    </row>
    <row r="768" spans="2:12" x14ac:dyDescent="0.2">
      <c r="B768" s="51"/>
      <c r="F768" s="53"/>
      <c r="G768" s="53"/>
      <c r="H768" s="53"/>
      <c r="I768" s="53"/>
      <c r="J768" s="53"/>
      <c r="K768" s="53"/>
      <c r="L768" s="53"/>
    </row>
    <row r="769" spans="2:12" x14ac:dyDescent="0.2">
      <c r="B769" s="51"/>
      <c r="F769" s="53"/>
      <c r="G769" s="53"/>
      <c r="H769" s="53"/>
      <c r="I769" s="53"/>
      <c r="J769" s="53"/>
      <c r="K769" s="53"/>
      <c r="L769" s="53"/>
    </row>
    <row r="770" spans="2:12" x14ac:dyDescent="0.2">
      <c r="B770" s="51"/>
      <c r="F770" s="53"/>
      <c r="G770" s="53"/>
      <c r="H770" s="53"/>
      <c r="I770" s="53"/>
      <c r="J770" s="53"/>
      <c r="K770" s="53"/>
      <c r="L770" s="53"/>
    </row>
    <row r="771" spans="2:12" x14ac:dyDescent="0.2">
      <c r="B771" s="51"/>
      <c r="F771" s="53"/>
      <c r="G771" s="53"/>
      <c r="H771" s="53"/>
      <c r="I771" s="53"/>
      <c r="J771" s="53"/>
      <c r="K771" s="53"/>
      <c r="L771" s="53"/>
    </row>
    <row r="772" spans="2:12" x14ac:dyDescent="0.2">
      <c r="B772" s="51"/>
      <c r="F772" s="53"/>
      <c r="G772" s="53"/>
      <c r="H772" s="53"/>
      <c r="I772" s="53"/>
      <c r="J772" s="53"/>
      <c r="K772" s="53"/>
      <c r="L772" s="53"/>
    </row>
    <row r="773" spans="2:12" x14ac:dyDescent="0.2">
      <c r="B773" s="51"/>
      <c r="F773" s="53"/>
      <c r="G773" s="53"/>
      <c r="H773" s="53"/>
      <c r="I773" s="53"/>
      <c r="J773" s="53"/>
      <c r="K773" s="53"/>
      <c r="L773" s="53"/>
    </row>
    <row r="774" spans="2:12" x14ac:dyDescent="0.2">
      <c r="B774" s="51"/>
      <c r="F774" s="53"/>
      <c r="G774" s="53"/>
      <c r="H774" s="53"/>
      <c r="I774" s="53"/>
      <c r="J774" s="53"/>
      <c r="K774" s="53"/>
      <c r="L774" s="53"/>
    </row>
    <row r="775" spans="2:12" x14ac:dyDescent="0.2">
      <c r="B775" s="51"/>
      <c r="F775" s="53"/>
      <c r="G775" s="53"/>
      <c r="H775" s="53"/>
      <c r="I775" s="53"/>
      <c r="J775" s="53"/>
      <c r="K775" s="53"/>
      <c r="L775" s="53"/>
    </row>
    <row r="776" spans="2:12" x14ac:dyDescent="0.2">
      <c r="B776" s="51"/>
      <c r="F776" s="53"/>
      <c r="G776" s="53"/>
      <c r="H776" s="53"/>
      <c r="I776" s="53"/>
      <c r="J776" s="53"/>
      <c r="K776" s="53"/>
      <c r="L776" s="53"/>
    </row>
    <row r="777" spans="2:12" x14ac:dyDescent="0.2">
      <c r="B777" s="51"/>
      <c r="F777" s="53"/>
      <c r="G777" s="53"/>
      <c r="H777" s="53"/>
      <c r="I777" s="53"/>
      <c r="J777" s="53"/>
      <c r="K777" s="53"/>
      <c r="L777" s="53"/>
    </row>
    <row r="778" spans="2:12" x14ac:dyDescent="0.2">
      <c r="B778" s="51"/>
      <c r="F778" s="53"/>
      <c r="G778" s="53"/>
      <c r="H778" s="53"/>
      <c r="I778" s="53"/>
      <c r="J778" s="53"/>
      <c r="K778" s="53"/>
      <c r="L778" s="53"/>
    </row>
    <row r="779" spans="2:12" x14ac:dyDescent="0.2">
      <c r="B779" s="51"/>
      <c r="F779" s="53"/>
      <c r="G779" s="53"/>
      <c r="H779" s="53"/>
      <c r="I779" s="53"/>
      <c r="J779" s="53"/>
      <c r="K779" s="53"/>
      <c r="L779" s="53"/>
    </row>
    <row r="780" spans="2:12" x14ac:dyDescent="0.2">
      <c r="B780" s="51"/>
      <c r="F780" s="53"/>
      <c r="G780" s="53"/>
      <c r="H780" s="53"/>
      <c r="I780" s="53"/>
      <c r="J780" s="53"/>
      <c r="K780" s="53"/>
      <c r="L780" s="53"/>
    </row>
    <row r="781" spans="2:12" x14ac:dyDescent="0.2">
      <c r="B781" s="51"/>
      <c r="F781" s="53"/>
      <c r="G781" s="53"/>
      <c r="H781" s="53"/>
      <c r="I781" s="53"/>
      <c r="J781" s="53"/>
      <c r="K781" s="53"/>
      <c r="L781" s="53"/>
    </row>
    <row r="782" spans="2:12" x14ac:dyDescent="0.2">
      <c r="B782" s="51"/>
      <c r="F782" s="53"/>
      <c r="G782" s="53"/>
      <c r="H782" s="53"/>
      <c r="I782" s="53"/>
      <c r="J782" s="53"/>
      <c r="K782" s="53"/>
      <c r="L782" s="53"/>
    </row>
    <row r="783" spans="2:12" x14ac:dyDescent="0.2">
      <c r="B783" s="51"/>
      <c r="F783" s="53"/>
      <c r="G783" s="53"/>
      <c r="H783" s="53"/>
      <c r="I783" s="53"/>
      <c r="J783" s="53"/>
      <c r="K783" s="53"/>
      <c r="L783" s="53"/>
    </row>
    <row r="784" spans="2:12" x14ac:dyDescent="0.2">
      <c r="B784" s="51"/>
      <c r="F784" s="53"/>
      <c r="G784" s="53"/>
      <c r="H784" s="53"/>
      <c r="I784" s="53"/>
      <c r="J784" s="53"/>
      <c r="K784" s="53"/>
      <c r="L784" s="53"/>
    </row>
    <row r="785" spans="2:12" x14ac:dyDescent="0.2">
      <c r="B785" s="51"/>
      <c r="F785" s="53"/>
      <c r="G785" s="53"/>
      <c r="H785" s="53"/>
      <c r="I785" s="53"/>
      <c r="J785" s="53"/>
      <c r="K785" s="53"/>
      <c r="L785" s="53"/>
    </row>
    <row r="786" spans="2:12" x14ac:dyDescent="0.2">
      <c r="B786" s="51"/>
      <c r="F786" s="53"/>
      <c r="G786" s="53"/>
      <c r="H786" s="53"/>
      <c r="I786" s="53"/>
      <c r="J786" s="53"/>
      <c r="K786" s="53"/>
      <c r="L786" s="53"/>
    </row>
    <row r="787" spans="2:12" x14ac:dyDescent="0.2">
      <c r="B787" s="51"/>
      <c r="F787" s="53"/>
      <c r="G787" s="53"/>
      <c r="H787" s="53"/>
      <c r="I787" s="53"/>
      <c r="J787" s="53"/>
      <c r="K787" s="53"/>
      <c r="L787" s="53"/>
    </row>
    <row r="788" spans="2:12" x14ac:dyDescent="0.2">
      <c r="B788" s="51"/>
      <c r="F788" s="53"/>
      <c r="G788" s="53"/>
      <c r="H788" s="53"/>
      <c r="I788" s="53"/>
      <c r="J788" s="53"/>
      <c r="K788" s="53"/>
      <c r="L788" s="53"/>
    </row>
    <row r="789" spans="2:12" x14ac:dyDescent="0.2">
      <c r="B789" s="51"/>
      <c r="F789" s="53"/>
      <c r="G789" s="53"/>
      <c r="H789" s="53"/>
      <c r="I789" s="53"/>
      <c r="J789" s="53"/>
      <c r="K789" s="53"/>
      <c r="L789" s="53"/>
    </row>
    <row r="790" spans="2:12" x14ac:dyDescent="0.2">
      <c r="B790" s="51"/>
      <c r="F790" s="53"/>
      <c r="G790" s="53"/>
      <c r="H790" s="53"/>
      <c r="I790" s="53"/>
      <c r="J790" s="53"/>
      <c r="K790" s="53"/>
      <c r="L790" s="53"/>
    </row>
    <row r="791" spans="2:12" x14ac:dyDescent="0.2">
      <c r="B791" s="51"/>
      <c r="F791" s="53"/>
      <c r="G791" s="53"/>
      <c r="H791" s="53"/>
      <c r="I791" s="53"/>
      <c r="J791" s="53"/>
      <c r="K791" s="53"/>
      <c r="L791" s="53"/>
    </row>
    <row r="792" spans="2:12" x14ac:dyDescent="0.2">
      <c r="B792" s="51"/>
      <c r="F792" s="53"/>
      <c r="G792" s="53"/>
      <c r="H792" s="53"/>
      <c r="I792" s="53"/>
      <c r="J792" s="53"/>
      <c r="K792" s="53"/>
      <c r="L792" s="53"/>
    </row>
    <row r="793" spans="2:12" x14ac:dyDescent="0.2">
      <c r="B793" s="51"/>
      <c r="F793" s="53"/>
      <c r="G793" s="53"/>
      <c r="H793" s="53"/>
      <c r="I793" s="53"/>
      <c r="J793" s="53"/>
      <c r="K793" s="53"/>
      <c r="L793" s="53"/>
    </row>
    <row r="794" spans="2:12" x14ac:dyDescent="0.2">
      <c r="B794" s="51"/>
      <c r="F794" s="53"/>
      <c r="G794" s="53"/>
      <c r="H794" s="53"/>
      <c r="I794" s="53"/>
      <c r="J794" s="53"/>
      <c r="K794" s="53"/>
      <c r="L794" s="53"/>
    </row>
    <row r="795" spans="2:12" x14ac:dyDescent="0.2">
      <c r="B795" s="51"/>
      <c r="F795" s="53"/>
      <c r="G795" s="53"/>
      <c r="H795" s="53"/>
      <c r="I795" s="53"/>
      <c r="J795" s="53"/>
      <c r="K795" s="53"/>
      <c r="L795" s="53"/>
    </row>
    <row r="796" spans="2:12" x14ac:dyDescent="0.2">
      <c r="B796" s="51"/>
      <c r="F796" s="53"/>
      <c r="G796" s="53"/>
      <c r="H796" s="53"/>
      <c r="I796" s="53"/>
      <c r="J796" s="53"/>
      <c r="K796" s="53"/>
      <c r="L796" s="53"/>
    </row>
    <row r="797" spans="2:12" x14ac:dyDescent="0.2">
      <c r="B797" s="51"/>
      <c r="F797" s="53"/>
      <c r="G797" s="53"/>
      <c r="H797" s="53"/>
      <c r="I797" s="53"/>
      <c r="J797" s="53"/>
      <c r="K797" s="53"/>
      <c r="L797" s="53"/>
    </row>
    <row r="798" spans="2:12" x14ac:dyDescent="0.2">
      <c r="B798" s="51"/>
      <c r="F798" s="53"/>
      <c r="G798" s="53"/>
      <c r="H798" s="53"/>
      <c r="I798" s="53"/>
      <c r="J798" s="53"/>
      <c r="K798" s="53"/>
      <c r="L798" s="53"/>
    </row>
    <row r="799" spans="2:12" x14ac:dyDescent="0.2">
      <c r="B799" s="51"/>
      <c r="F799" s="53"/>
      <c r="G799" s="53"/>
      <c r="H799" s="53"/>
      <c r="I799" s="53"/>
      <c r="J799" s="53"/>
      <c r="K799" s="53"/>
      <c r="L799" s="53"/>
    </row>
    <row r="800" spans="2:12" x14ac:dyDescent="0.2">
      <c r="B800" s="51"/>
      <c r="F800" s="53"/>
      <c r="G800" s="53"/>
      <c r="H800" s="53"/>
      <c r="I800" s="53"/>
      <c r="J800" s="53"/>
      <c r="K800" s="53"/>
      <c r="L800" s="53"/>
    </row>
    <row r="801" spans="2:12" x14ac:dyDescent="0.2">
      <c r="B801" s="51"/>
      <c r="F801" s="53"/>
      <c r="G801" s="53"/>
      <c r="H801" s="53"/>
      <c r="I801" s="53"/>
      <c r="J801" s="53"/>
      <c r="K801" s="53"/>
      <c r="L801" s="53"/>
    </row>
    <row r="802" spans="2:12" x14ac:dyDescent="0.2">
      <c r="B802" s="51"/>
      <c r="F802" s="53"/>
      <c r="G802" s="53"/>
      <c r="H802" s="53"/>
      <c r="I802" s="53"/>
      <c r="J802" s="53"/>
      <c r="K802" s="53"/>
      <c r="L802" s="53"/>
    </row>
    <row r="803" spans="2:12" x14ac:dyDescent="0.2">
      <c r="B803" s="51"/>
      <c r="F803" s="53"/>
      <c r="G803" s="53"/>
      <c r="H803" s="53"/>
      <c r="I803" s="53"/>
      <c r="J803" s="53"/>
      <c r="K803" s="53"/>
      <c r="L803" s="53"/>
    </row>
    <row r="804" spans="2:12" x14ac:dyDescent="0.2">
      <c r="B804" s="51"/>
      <c r="F804" s="53"/>
      <c r="G804" s="53"/>
      <c r="H804" s="53"/>
      <c r="I804" s="53"/>
      <c r="J804" s="53"/>
      <c r="K804" s="53"/>
      <c r="L804" s="53"/>
    </row>
    <row r="805" spans="2:12" x14ac:dyDescent="0.2">
      <c r="B805" s="51"/>
      <c r="F805" s="53"/>
      <c r="G805" s="53"/>
      <c r="H805" s="53"/>
      <c r="I805" s="53"/>
      <c r="J805" s="53"/>
      <c r="K805" s="53"/>
      <c r="L805" s="53"/>
    </row>
    <row r="806" spans="2:12" x14ac:dyDescent="0.2">
      <c r="B806" s="51"/>
      <c r="F806" s="53"/>
      <c r="G806" s="53"/>
      <c r="H806" s="53"/>
      <c r="I806" s="53"/>
      <c r="J806" s="53"/>
      <c r="K806" s="53"/>
      <c r="L806" s="53"/>
    </row>
    <row r="807" spans="2:12" x14ac:dyDescent="0.2">
      <c r="B807" s="51"/>
      <c r="F807" s="53"/>
      <c r="G807" s="53"/>
      <c r="H807" s="53"/>
      <c r="I807" s="53"/>
      <c r="J807" s="53"/>
      <c r="K807" s="53"/>
      <c r="L807" s="53"/>
    </row>
    <row r="808" spans="2:12" x14ac:dyDescent="0.2">
      <c r="B808" s="51"/>
      <c r="F808" s="53"/>
      <c r="G808" s="53"/>
      <c r="H808" s="53"/>
      <c r="I808" s="53"/>
      <c r="J808" s="53"/>
      <c r="K808" s="53"/>
      <c r="L808" s="53"/>
    </row>
    <row r="809" spans="2:12" x14ac:dyDescent="0.2">
      <c r="B809" s="51"/>
      <c r="F809" s="53"/>
      <c r="G809" s="53"/>
      <c r="H809" s="53"/>
      <c r="I809" s="53"/>
      <c r="J809" s="53"/>
      <c r="K809" s="53"/>
      <c r="L809" s="53"/>
    </row>
    <row r="810" spans="2:12" x14ac:dyDescent="0.2">
      <c r="B810" s="51"/>
      <c r="F810" s="53"/>
      <c r="G810" s="53"/>
      <c r="H810" s="53"/>
      <c r="I810" s="53"/>
      <c r="J810" s="53"/>
      <c r="K810" s="53"/>
      <c r="L810" s="53"/>
    </row>
    <row r="811" spans="2:12" x14ac:dyDescent="0.2">
      <c r="B811" s="51"/>
      <c r="F811" s="53"/>
      <c r="G811" s="53"/>
      <c r="H811" s="53"/>
      <c r="I811" s="53"/>
      <c r="J811" s="53"/>
      <c r="K811" s="53"/>
      <c r="L811" s="53"/>
    </row>
    <row r="812" spans="2:12" x14ac:dyDescent="0.2">
      <c r="B812" s="51"/>
      <c r="F812" s="53"/>
      <c r="G812" s="53"/>
      <c r="H812" s="53"/>
      <c r="I812" s="53"/>
      <c r="J812" s="53"/>
      <c r="K812" s="53"/>
      <c r="L812" s="53"/>
    </row>
    <row r="813" spans="2:12" x14ac:dyDescent="0.2">
      <c r="B813" s="51"/>
      <c r="F813" s="53"/>
      <c r="G813" s="53"/>
      <c r="H813" s="53"/>
      <c r="I813" s="53"/>
      <c r="J813" s="53"/>
      <c r="K813" s="53"/>
      <c r="L813" s="53"/>
    </row>
    <row r="814" spans="2:12" x14ac:dyDescent="0.2">
      <c r="B814" s="51"/>
      <c r="F814" s="53"/>
      <c r="G814" s="53"/>
      <c r="H814" s="53"/>
      <c r="I814" s="53"/>
      <c r="J814" s="53"/>
      <c r="K814" s="53"/>
      <c r="L814" s="53"/>
    </row>
    <row r="815" spans="2:12" x14ac:dyDescent="0.2">
      <c r="B815" s="51"/>
      <c r="F815" s="53"/>
      <c r="G815" s="53"/>
      <c r="H815" s="53"/>
      <c r="I815" s="53"/>
      <c r="J815" s="53"/>
      <c r="K815" s="53"/>
      <c r="L815" s="53"/>
    </row>
    <row r="816" spans="2:12" x14ac:dyDescent="0.2">
      <c r="B816" s="51"/>
      <c r="F816" s="53"/>
      <c r="G816" s="53"/>
      <c r="H816" s="53"/>
      <c r="I816" s="53"/>
      <c r="J816" s="53"/>
      <c r="K816" s="53"/>
      <c r="L816" s="53"/>
    </row>
    <row r="817" spans="2:12" x14ac:dyDescent="0.2">
      <c r="B817" s="51"/>
      <c r="F817" s="53"/>
      <c r="G817" s="53"/>
      <c r="H817" s="53"/>
      <c r="I817" s="53"/>
      <c r="J817" s="53"/>
      <c r="K817" s="53"/>
      <c r="L817" s="53"/>
    </row>
    <row r="818" spans="2:12" x14ac:dyDescent="0.2">
      <c r="B818" s="51"/>
      <c r="F818" s="53"/>
      <c r="G818" s="53"/>
      <c r="H818" s="53"/>
      <c r="I818" s="53"/>
      <c r="J818" s="53"/>
      <c r="K818" s="53"/>
      <c r="L818" s="53"/>
    </row>
    <row r="819" spans="2:12" x14ac:dyDescent="0.2">
      <c r="B819" s="51"/>
      <c r="F819" s="53"/>
      <c r="G819" s="53"/>
      <c r="H819" s="53"/>
      <c r="I819" s="53"/>
      <c r="J819" s="53"/>
      <c r="K819" s="53"/>
      <c r="L819" s="53"/>
    </row>
    <row r="820" spans="2:12" x14ac:dyDescent="0.2">
      <c r="B820" s="51"/>
      <c r="F820" s="53"/>
      <c r="G820" s="53"/>
      <c r="H820" s="53"/>
      <c r="I820" s="53"/>
      <c r="J820" s="53"/>
      <c r="K820" s="53"/>
      <c r="L820" s="53"/>
    </row>
    <row r="821" spans="2:12" x14ac:dyDescent="0.2">
      <c r="B821" s="51"/>
      <c r="F821" s="53"/>
      <c r="G821" s="53"/>
      <c r="H821" s="53"/>
      <c r="I821" s="53"/>
      <c r="J821" s="53"/>
      <c r="K821" s="53"/>
      <c r="L821" s="53"/>
    </row>
    <row r="822" spans="2:12" x14ac:dyDescent="0.2">
      <c r="B822" s="51"/>
      <c r="F822" s="53"/>
      <c r="G822" s="53"/>
      <c r="H822" s="53"/>
      <c r="I822" s="53"/>
      <c r="J822" s="53"/>
      <c r="K822" s="53"/>
      <c r="L822" s="53"/>
    </row>
    <row r="823" spans="2:12" x14ac:dyDescent="0.2">
      <c r="B823" s="51"/>
      <c r="F823" s="53"/>
      <c r="G823" s="53"/>
      <c r="H823" s="53"/>
      <c r="I823" s="53"/>
      <c r="J823" s="53"/>
      <c r="K823" s="53"/>
      <c r="L823" s="53"/>
    </row>
    <row r="824" spans="2:12" x14ac:dyDescent="0.2">
      <c r="B824" s="51"/>
      <c r="F824" s="53"/>
      <c r="G824" s="53"/>
      <c r="H824" s="53"/>
      <c r="I824" s="53"/>
      <c r="J824" s="53"/>
      <c r="K824" s="53"/>
      <c r="L824" s="53"/>
    </row>
    <row r="825" spans="2:12" x14ac:dyDescent="0.2">
      <c r="B825" s="51"/>
      <c r="F825" s="53"/>
      <c r="G825" s="53"/>
      <c r="H825" s="53"/>
      <c r="I825" s="53"/>
      <c r="J825" s="53"/>
      <c r="K825" s="53"/>
      <c r="L825" s="53"/>
    </row>
    <row r="826" spans="2:12" x14ac:dyDescent="0.2">
      <c r="B826" s="51"/>
      <c r="F826" s="53"/>
      <c r="G826" s="53"/>
      <c r="H826" s="53"/>
      <c r="I826" s="53"/>
      <c r="J826" s="53"/>
      <c r="K826" s="53"/>
      <c r="L826" s="53"/>
    </row>
    <row r="827" spans="2:12" x14ac:dyDescent="0.2">
      <c r="B827" s="51"/>
      <c r="F827" s="53"/>
      <c r="G827" s="53"/>
      <c r="H827" s="53"/>
      <c r="I827" s="53"/>
      <c r="J827" s="53"/>
      <c r="K827" s="53"/>
      <c r="L827" s="53"/>
    </row>
    <row r="828" spans="2:12" x14ac:dyDescent="0.2">
      <c r="B828" s="51"/>
      <c r="F828" s="53"/>
      <c r="G828" s="53"/>
      <c r="H828" s="53"/>
      <c r="I828" s="53"/>
      <c r="J828" s="53"/>
      <c r="K828" s="53"/>
      <c r="L828" s="53"/>
    </row>
    <row r="829" spans="2:12" x14ac:dyDescent="0.2">
      <c r="B829" s="51"/>
      <c r="F829" s="53"/>
      <c r="G829" s="53"/>
      <c r="H829" s="53"/>
      <c r="I829" s="53"/>
      <c r="J829" s="53"/>
      <c r="K829" s="53"/>
      <c r="L829" s="53"/>
    </row>
    <row r="830" spans="2:12" x14ac:dyDescent="0.2">
      <c r="B830" s="51"/>
      <c r="F830" s="53"/>
      <c r="G830" s="53"/>
      <c r="H830" s="53"/>
      <c r="I830" s="53"/>
      <c r="J830" s="53"/>
      <c r="K830" s="53"/>
      <c r="L830" s="53"/>
    </row>
    <row r="831" spans="2:12" x14ac:dyDescent="0.2">
      <c r="B831" s="51"/>
      <c r="F831" s="53"/>
      <c r="G831" s="53"/>
      <c r="H831" s="53"/>
      <c r="I831" s="53"/>
      <c r="J831" s="53"/>
      <c r="K831" s="53"/>
      <c r="L831" s="53"/>
    </row>
    <row r="832" spans="2:12" x14ac:dyDescent="0.2">
      <c r="B832" s="51"/>
      <c r="F832" s="53"/>
      <c r="G832" s="53"/>
      <c r="H832" s="53"/>
      <c r="I832" s="53"/>
      <c r="J832" s="53"/>
      <c r="K832" s="53"/>
      <c r="L832" s="53"/>
    </row>
    <row r="833" spans="2:12" x14ac:dyDescent="0.2">
      <c r="B833" s="51"/>
      <c r="F833" s="53"/>
      <c r="G833" s="53"/>
      <c r="H833" s="53"/>
      <c r="I833" s="53"/>
      <c r="J833" s="53"/>
      <c r="K833" s="53"/>
      <c r="L833" s="53"/>
    </row>
    <row r="834" spans="2:12" x14ac:dyDescent="0.2">
      <c r="B834" s="51"/>
      <c r="F834" s="53"/>
      <c r="G834" s="53"/>
      <c r="H834" s="53"/>
      <c r="I834" s="53"/>
      <c r="J834" s="53"/>
      <c r="K834" s="53"/>
      <c r="L834" s="53"/>
    </row>
    <row r="835" spans="2:12" x14ac:dyDescent="0.2">
      <c r="B835" s="51"/>
      <c r="F835" s="53"/>
      <c r="G835" s="53"/>
      <c r="H835" s="53"/>
      <c r="I835" s="53"/>
      <c r="J835" s="53"/>
      <c r="K835" s="53"/>
      <c r="L835" s="53"/>
    </row>
    <row r="836" spans="2:12" x14ac:dyDescent="0.2">
      <c r="B836" s="51"/>
      <c r="F836" s="53"/>
      <c r="G836" s="53"/>
      <c r="H836" s="53"/>
      <c r="I836" s="53"/>
      <c r="J836" s="53"/>
      <c r="K836" s="53"/>
      <c r="L836" s="53"/>
    </row>
    <row r="837" spans="2:12" x14ac:dyDescent="0.2">
      <c r="B837" s="51"/>
      <c r="F837" s="53"/>
      <c r="G837" s="53"/>
      <c r="H837" s="53"/>
      <c r="I837" s="53"/>
      <c r="J837" s="53"/>
      <c r="K837" s="53"/>
      <c r="L837" s="53"/>
    </row>
    <row r="838" spans="2:12" x14ac:dyDescent="0.2">
      <c r="B838" s="51"/>
      <c r="F838" s="53"/>
      <c r="G838" s="53"/>
      <c r="H838" s="53"/>
      <c r="I838" s="53"/>
      <c r="J838" s="53"/>
      <c r="K838" s="53"/>
      <c r="L838" s="53"/>
    </row>
    <row r="839" spans="2:12" x14ac:dyDescent="0.2">
      <c r="B839" s="51"/>
      <c r="F839" s="53"/>
      <c r="G839" s="53"/>
      <c r="H839" s="53"/>
      <c r="I839" s="53"/>
      <c r="J839" s="53"/>
      <c r="K839" s="53"/>
      <c r="L839" s="53"/>
    </row>
    <row r="840" spans="2:12" x14ac:dyDescent="0.2">
      <c r="B840" s="51"/>
      <c r="F840" s="53"/>
      <c r="G840" s="53"/>
      <c r="H840" s="53"/>
      <c r="I840" s="53"/>
      <c r="J840" s="53"/>
      <c r="K840" s="53"/>
      <c r="L840" s="53"/>
    </row>
    <row r="841" spans="2:12" x14ac:dyDescent="0.2">
      <c r="B841" s="51"/>
      <c r="F841" s="53"/>
      <c r="G841" s="53"/>
      <c r="H841" s="53"/>
      <c r="I841" s="53"/>
      <c r="J841" s="53"/>
      <c r="K841" s="53"/>
      <c r="L841" s="53"/>
    </row>
    <row r="842" spans="2:12" x14ac:dyDescent="0.2">
      <c r="B842" s="51"/>
      <c r="F842" s="53"/>
      <c r="G842" s="53"/>
      <c r="H842" s="53"/>
      <c r="I842" s="53"/>
      <c r="J842" s="53"/>
      <c r="K842" s="53"/>
      <c r="L842" s="53"/>
    </row>
    <row r="843" spans="2:12" x14ac:dyDescent="0.2">
      <c r="B843" s="51"/>
      <c r="F843" s="53"/>
      <c r="G843" s="53"/>
      <c r="H843" s="53"/>
      <c r="I843" s="53"/>
      <c r="J843" s="53"/>
      <c r="K843" s="53"/>
      <c r="L843" s="53"/>
    </row>
    <row r="844" spans="2:12" x14ac:dyDescent="0.2">
      <c r="B844" s="51"/>
      <c r="F844" s="53"/>
      <c r="G844" s="53"/>
      <c r="H844" s="53"/>
      <c r="I844" s="53"/>
      <c r="J844" s="53"/>
      <c r="K844" s="53"/>
      <c r="L844" s="53"/>
    </row>
    <row r="845" spans="2:12" x14ac:dyDescent="0.2">
      <c r="B845" s="51"/>
      <c r="F845" s="53"/>
      <c r="G845" s="53"/>
      <c r="H845" s="53"/>
      <c r="I845" s="53"/>
      <c r="J845" s="53"/>
      <c r="K845" s="53"/>
      <c r="L845" s="53"/>
    </row>
    <row r="846" spans="2:12" x14ac:dyDescent="0.2">
      <c r="B846" s="51"/>
      <c r="F846" s="53"/>
      <c r="G846" s="53"/>
      <c r="H846" s="53"/>
      <c r="I846" s="53"/>
      <c r="J846" s="53"/>
      <c r="K846" s="53"/>
      <c r="L846" s="53"/>
    </row>
    <row r="847" spans="2:12" x14ac:dyDescent="0.2">
      <c r="B847" s="51"/>
      <c r="F847" s="53"/>
      <c r="G847" s="53"/>
      <c r="H847" s="53"/>
      <c r="I847" s="53"/>
      <c r="J847" s="53"/>
      <c r="K847" s="53"/>
      <c r="L847" s="53"/>
    </row>
    <row r="848" spans="2:12" x14ac:dyDescent="0.2">
      <c r="B848" s="51"/>
      <c r="F848" s="53"/>
      <c r="G848" s="53"/>
      <c r="H848" s="53"/>
      <c r="I848" s="53"/>
      <c r="J848" s="53"/>
      <c r="K848" s="53"/>
      <c r="L848" s="53"/>
    </row>
    <row r="849" spans="2:12" x14ac:dyDescent="0.2">
      <c r="B849" s="51"/>
      <c r="F849" s="53"/>
      <c r="G849" s="53"/>
      <c r="H849" s="53"/>
      <c r="I849" s="53"/>
      <c r="J849" s="53"/>
      <c r="K849" s="53"/>
      <c r="L849" s="53"/>
    </row>
    <row r="850" spans="2:12" x14ac:dyDescent="0.2">
      <c r="B850" s="51"/>
      <c r="F850" s="53"/>
      <c r="G850" s="53"/>
      <c r="H850" s="53"/>
      <c r="I850" s="53"/>
      <c r="J850" s="53"/>
      <c r="K850" s="53"/>
      <c r="L850" s="53"/>
    </row>
    <row r="851" spans="2:12" x14ac:dyDescent="0.2">
      <c r="B851" s="51"/>
      <c r="F851" s="53"/>
      <c r="G851" s="53"/>
      <c r="H851" s="53"/>
      <c r="I851" s="53"/>
      <c r="J851" s="53"/>
      <c r="K851" s="53"/>
      <c r="L851" s="53"/>
    </row>
    <row r="852" spans="2:12" x14ac:dyDescent="0.2">
      <c r="B852" s="51"/>
      <c r="F852" s="53"/>
      <c r="G852" s="53"/>
      <c r="H852" s="53"/>
      <c r="I852" s="53"/>
      <c r="J852" s="53"/>
      <c r="K852" s="53"/>
      <c r="L852" s="53"/>
    </row>
    <row r="853" spans="2:12" x14ac:dyDescent="0.2">
      <c r="B853" s="51"/>
      <c r="F853" s="53"/>
      <c r="G853" s="53"/>
      <c r="H853" s="53"/>
      <c r="I853" s="53"/>
      <c r="J853" s="53"/>
      <c r="K853" s="53"/>
      <c r="L853" s="53"/>
    </row>
    <row r="854" spans="2:12" x14ac:dyDescent="0.2">
      <c r="B854" s="51"/>
      <c r="F854" s="53"/>
      <c r="G854" s="53"/>
      <c r="H854" s="53"/>
      <c r="I854" s="53"/>
      <c r="J854" s="53"/>
      <c r="K854" s="53"/>
      <c r="L854" s="53"/>
    </row>
    <row r="855" spans="2:12" x14ac:dyDescent="0.2">
      <c r="B855" s="51"/>
      <c r="F855" s="53"/>
      <c r="G855" s="53"/>
      <c r="H855" s="53"/>
      <c r="I855" s="53"/>
      <c r="J855" s="53"/>
      <c r="K855" s="53"/>
      <c r="L855" s="53"/>
    </row>
    <row r="856" spans="2:12" x14ac:dyDescent="0.2">
      <c r="B856" s="51"/>
      <c r="F856" s="53"/>
      <c r="G856" s="53"/>
      <c r="H856" s="53"/>
      <c r="I856" s="53"/>
      <c r="J856" s="53"/>
      <c r="K856" s="53"/>
      <c r="L856" s="53"/>
    </row>
    <row r="857" spans="2:12" x14ac:dyDescent="0.2">
      <c r="B857" s="51"/>
      <c r="F857" s="53"/>
      <c r="G857" s="53"/>
      <c r="H857" s="53"/>
      <c r="I857" s="53"/>
      <c r="J857" s="53"/>
      <c r="K857" s="53"/>
      <c r="L857" s="53"/>
    </row>
    <row r="858" spans="2:12" x14ac:dyDescent="0.2">
      <c r="B858" s="51"/>
      <c r="F858" s="53"/>
      <c r="G858" s="53"/>
      <c r="H858" s="53"/>
      <c r="I858" s="53"/>
      <c r="J858" s="53"/>
      <c r="K858" s="53"/>
      <c r="L858" s="53"/>
    </row>
    <row r="859" spans="2:12" x14ac:dyDescent="0.2">
      <c r="B859" s="51"/>
      <c r="F859" s="53"/>
      <c r="G859" s="53"/>
      <c r="H859" s="53"/>
      <c r="I859" s="53"/>
      <c r="J859" s="53"/>
      <c r="K859" s="53"/>
      <c r="L859" s="53"/>
    </row>
    <row r="860" spans="2:12" x14ac:dyDescent="0.2">
      <c r="B860" s="51"/>
      <c r="F860" s="53"/>
      <c r="G860" s="53"/>
      <c r="H860" s="53"/>
      <c r="I860" s="53"/>
      <c r="J860" s="53"/>
      <c r="K860" s="53"/>
      <c r="L860" s="53"/>
    </row>
    <row r="861" spans="2:12" x14ac:dyDescent="0.2">
      <c r="B861" s="51"/>
      <c r="F861" s="53"/>
      <c r="G861" s="53"/>
      <c r="H861" s="53"/>
      <c r="I861" s="53"/>
      <c r="J861" s="53"/>
      <c r="K861" s="53"/>
      <c r="L861" s="53"/>
    </row>
    <row r="862" spans="2:12" x14ac:dyDescent="0.2">
      <c r="B862" s="51"/>
      <c r="F862" s="53"/>
      <c r="G862" s="53"/>
      <c r="H862" s="53"/>
      <c r="I862" s="53"/>
      <c r="J862" s="53"/>
      <c r="K862" s="53"/>
      <c r="L862" s="53"/>
    </row>
    <row r="863" spans="2:12" x14ac:dyDescent="0.2">
      <c r="B863" s="51"/>
      <c r="F863" s="53"/>
      <c r="G863" s="53"/>
      <c r="H863" s="53"/>
      <c r="I863" s="53"/>
      <c r="J863" s="53"/>
      <c r="K863" s="53"/>
      <c r="L863" s="53"/>
    </row>
    <row r="864" spans="2:12" x14ac:dyDescent="0.2">
      <c r="B864" s="51"/>
      <c r="F864" s="53"/>
      <c r="G864" s="53"/>
      <c r="H864" s="53"/>
      <c r="I864" s="53"/>
      <c r="J864" s="53"/>
      <c r="K864" s="53"/>
      <c r="L864" s="53"/>
    </row>
    <row r="865" spans="2:12" x14ac:dyDescent="0.2">
      <c r="B865" s="51"/>
      <c r="F865" s="53"/>
      <c r="G865" s="53"/>
      <c r="H865" s="53"/>
      <c r="I865" s="53"/>
      <c r="J865" s="53"/>
      <c r="K865" s="53"/>
      <c r="L865" s="53"/>
    </row>
    <row r="866" spans="2:12" x14ac:dyDescent="0.2">
      <c r="B866" s="51"/>
      <c r="F866" s="53"/>
      <c r="G866" s="53"/>
      <c r="H866" s="53"/>
      <c r="I866" s="53"/>
      <c r="J866" s="53"/>
      <c r="K866" s="53"/>
      <c r="L866" s="53"/>
    </row>
    <row r="867" spans="2:12" x14ac:dyDescent="0.2">
      <c r="B867" s="51"/>
      <c r="F867" s="53"/>
      <c r="G867" s="53"/>
      <c r="H867" s="53"/>
      <c r="I867" s="53"/>
      <c r="J867" s="53"/>
      <c r="K867" s="53"/>
      <c r="L867" s="53"/>
    </row>
    <row r="868" spans="2:12" x14ac:dyDescent="0.2">
      <c r="B868" s="51"/>
      <c r="F868" s="53"/>
      <c r="G868" s="53"/>
      <c r="H868" s="53"/>
      <c r="I868" s="53"/>
      <c r="J868" s="53"/>
      <c r="K868" s="53"/>
      <c r="L868" s="53"/>
    </row>
    <row r="869" spans="2:12" x14ac:dyDescent="0.2">
      <c r="B869" s="51"/>
      <c r="F869" s="53"/>
      <c r="G869" s="53"/>
      <c r="H869" s="53"/>
      <c r="I869" s="53"/>
      <c r="J869" s="53"/>
      <c r="K869" s="53"/>
      <c r="L869" s="53"/>
    </row>
    <row r="870" spans="2:12" x14ac:dyDescent="0.2">
      <c r="B870" s="51"/>
      <c r="F870" s="53"/>
      <c r="G870" s="53"/>
      <c r="H870" s="53"/>
      <c r="I870" s="53"/>
      <c r="J870" s="53"/>
      <c r="K870" s="53"/>
      <c r="L870" s="53"/>
    </row>
    <row r="871" spans="2:12" x14ac:dyDescent="0.2">
      <c r="B871" s="51"/>
      <c r="F871" s="53"/>
      <c r="G871" s="53"/>
      <c r="H871" s="53"/>
      <c r="I871" s="53"/>
      <c r="J871" s="53"/>
      <c r="K871" s="53"/>
      <c r="L871" s="53"/>
    </row>
    <row r="872" spans="2:12" x14ac:dyDescent="0.2">
      <c r="B872" s="51"/>
      <c r="F872" s="53"/>
      <c r="G872" s="53"/>
      <c r="H872" s="53"/>
      <c r="I872" s="53"/>
      <c r="J872" s="53"/>
      <c r="K872" s="53"/>
      <c r="L872" s="53"/>
    </row>
    <row r="873" spans="2:12" x14ac:dyDescent="0.2">
      <c r="B873" s="51"/>
      <c r="F873" s="53"/>
      <c r="G873" s="53"/>
      <c r="H873" s="53"/>
      <c r="I873" s="53"/>
      <c r="J873" s="53"/>
      <c r="K873" s="53"/>
      <c r="L873" s="53"/>
    </row>
    <row r="874" spans="2:12" x14ac:dyDescent="0.2">
      <c r="B874" s="51"/>
      <c r="F874" s="53"/>
      <c r="G874" s="53"/>
      <c r="H874" s="53"/>
      <c r="I874" s="53"/>
      <c r="J874" s="53"/>
      <c r="K874" s="53"/>
      <c r="L874" s="53"/>
    </row>
    <row r="875" spans="2:12" x14ac:dyDescent="0.2">
      <c r="B875" s="51"/>
      <c r="F875" s="53"/>
      <c r="G875" s="53"/>
      <c r="H875" s="53"/>
      <c r="I875" s="53"/>
      <c r="J875" s="53"/>
      <c r="K875" s="53"/>
      <c r="L875" s="53"/>
    </row>
    <row r="876" spans="2:12" x14ac:dyDescent="0.2">
      <c r="B876" s="51"/>
      <c r="F876" s="53"/>
      <c r="G876" s="53"/>
      <c r="H876" s="53"/>
      <c r="I876" s="53"/>
      <c r="J876" s="53"/>
      <c r="K876" s="53"/>
      <c r="L876" s="53"/>
    </row>
    <row r="877" spans="2:12" x14ac:dyDescent="0.2">
      <c r="B877" s="51"/>
      <c r="F877" s="53"/>
      <c r="G877" s="53"/>
      <c r="H877" s="53"/>
      <c r="I877" s="53"/>
      <c r="J877" s="53"/>
      <c r="K877" s="53"/>
      <c r="L877" s="53"/>
    </row>
    <row r="878" spans="2:12" x14ac:dyDescent="0.2">
      <c r="B878" s="51"/>
      <c r="F878" s="53"/>
      <c r="G878" s="53"/>
      <c r="H878" s="53"/>
      <c r="I878" s="53"/>
      <c r="J878" s="53"/>
      <c r="K878" s="53"/>
      <c r="L878" s="53"/>
    </row>
    <row r="879" spans="2:12" x14ac:dyDescent="0.2">
      <c r="B879" s="51"/>
      <c r="F879" s="53"/>
      <c r="G879" s="53"/>
      <c r="H879" s="53"/>
      <c r="I879" s="53"/>
      <c r="J879" s="53"/>
      <c r="K879" s="53"/>
      <c r="L879" s="53"/>
    </row>
    <row r="880" spans="2:12" x14ac:dyDescent="0.2">
      <c r="B880" s="51"/>
      <c r="F880" s="53"/>
      <c r="G880" s="53"/>
      <c r="H880" s="53"/>
      <c r="I880" s="53"/>
      <c r="J880" s="53"/>
      <c r="K880" s="53"/>
      <c r="L880" s="53"/>
    </row>
    <row r="881" spans="2:12" x14ac:dyDescent="0.2">
      <c r="B881" s="51"/>
      <c r="F881" s="53"/>
      <c r="G881" s="53"/>
      <c r="H881" s="53"/>
      <c r="I881" s="53"/>
      <c r="J881" s="53"/>
      <c r="K881" s="53"/>
      <c r="L881" s="53"/>
    </row>
    <row r="882" spans="2:12" x14ac:dyDescent="0.2">
      <c r="B882" s="51"/>
      <c r="F882" s="53"/>
      <c r="G882" s="53"/>
      <c r="H882" s="53"/>
      <c r="I882" s="53"/>
      <c r="J882" s="53"/>
      <c r="K882" s="53"/>
      <c r="L882" s="53"/>
    </row>
    <row r="883" spans="2:12" x14ac:dyDescent="0.2">
      <c r="B883" s="51"/>
      <c r="F883" s="53"/>
      <c r="G883" s="53"/>
      <c r="H883" s="53"/>
      <c r="I883" s="53"/>
      <c r="J883" s="53"/>
      <c r="K883" s="53"/>
      <c r="L883" s="53"/>
    </row>
    <row r="884" spans="2:12" x14ac:dyDescent="0.2">
      <c r="B884" s="51"/>
      <c r="F884" s="53"/>
      <c r="G884" s="53"/>
      <c r="H884" s="53"/>
      <c r="I884" s="53"/>
      <c r="J884" s="53"/>
      <c r="K884" s="53"/>
      <c r="L884" s="53"/>
    </row>
    <row r="885" spans="2:12" x14ac:dyDescent="0.2">
      <c r="B885" s="51"/>
      <c r="F885" s="53"/>
      <c r="G885" s="53"/>
      <c r="H885" s="53"/>
      <c r="I885" s="53"/>
      <c r="J885" s="53"/>
      <c r="K885" s="53"/>
      <c r="L885" s="53"/>
    </row>
    <row r="886" spans="2:12" x14ac:dyDescent="0.2">
      <c r="B886" s="51"/>
      <c r="F886" s="53"/>
      <c r="G886" s="53"/>
      <c r="H886" s="53"/>
      <c r="I886" s="53"/>
      <c r="J886" s="53"/>
      <c r="K886" s="53"/>
      <c r="L886" s="53"/>
    </row>
    <row r="887" spans="2:12" x14ac:dyDescent="0.2">
      <c r="B887" s="51"/>
      <c r="F887" s="53"/>
      <c r="G887" s="53"/>
      <c r="H887" s="53"/>
      <c r="I887" s="53"/>
      <c r="J887" s="53"/>
      <c r="K887" s="53"/>
      <c r="L887" s="53"/>
    </row>
    <row r="888" spans="2:12" x14ac:dyDescent="0.2">
      <c r="B888" s="51"/>
      <c r="F888" s="53"/>
      <c r="G888" s="53"/>
      <c r="H888" s="53"/>
      <c r="I888" s="53"/>
      <c r="J888" s="53"/>
      <c r="K888" s="53"/>
      <c r="L888" s="53"/>
    </row>
    <row r="889" spans="2:12" x14ac:dyDescent="0.2">
      <c r="B889" s="51"/>
      <c r="F889" s="53"/>
      <c r="G889" s="53"/>
      <c r="H889" s="53"/>
      <c r="I889" s="53"/>
      <c r="J889" s="53"/>
      <c r="K889" s="53"/>
      <c r="L889" s="53"/>
    </row>
    <row r="890" spans="2:12" x14ac:dyDescent="0.2">
      <c r="B890" s="51"/>
      <c r="F890" s="53"/>
      <c r="G890" s="53"/>
      <c r="H890" s="53"/>
      <c r="I890" s="53"/>
      <c r="J890" s="53"/>
      <c r="K890" s="53"/>
      <c r="L890" s="53"/>
    </row>
    <row r="891" spans="2:12" x14ac:dyDescent="0.2">
      <c r="B891" s="51"/>
      <c r="F891" s="53"/>
      <c r="G891" s="53"/>
      <c r="H891" s="53"/>
      <c r="I891" s="53"/>
      <c r="J891" s="53"/>
      <c r="K891" s="53"/>
      <c r="L891" s="53"/>
    </row>
    <row r="892" spans="2:12" x14ac:dyDescent="0.2">
      <c r="B892" s="51"/>
      <c r="F892" s="53"/>
      <c r="G892" s="53"/>
      <c r="H892" s="53"/>
      <c r="I892" s="53"/>
      <c r="J892" s="53"/>
      <c r="K892" s="53"/>
      <c r="L892" s="53"/>
    </row>
    <row r="893" spans="2:12" x14ac:dyDescent="0.2">
      <c r="B893" s="51"/>
      <c r="F893" s="53"/>
      <c r="G893" s="53"/>
      <c r="H893" s="53"/>
      <c r="I893" s="53"/>
      <c r="J893" s="53"/>
      <c r="K893" s="53"/>
      <c r="L893" s="53"/>
    </row>
    <row r="894" spans="2:12" x14ac:dyDescent="0.2">
      <c r="B894" s="51"/>
      <c r="F894" s="53"/>
      <c r="G894" s="53"/>
      <c r="H894" s="53"/>
      <c r="I894" s="53"/>
      <c r="J894" s="53"/>
      <c r="K894" s="53"/>
      <c r="L894" s="53"/>
    </row>
    <row r="895" spans="2:12" x14ac:dyDescent="0.2">
      <c r="B895" s="51"/>
      <c r="F895" s="53"/>
      <c r="G895" s="53"/>
      <c r="H895" s="53"/>
      <c r="I895" s="53"/>
      <c r="J895" s="53"/>
      <c r="K895" s="53"/>
      <c r="L895" s="53"/>
    </row>
    <row r="896" spans="2:12" x14ac:dyDescent="0.2">
      <c r="B896" s="51"/>
      <c r="F896" s="53"/>
      <c r="G896" s="53"/>
      <c r="H896" s="53"/>
      <c r="I896" s="53"/>
      <c r="J896" s="53"/>
      <c r="K896" s="53"/>
      <c r="L896" s="53"/>
    </row>
    <row r="897" spans="2:12" x14ac:dyDescent="0.2">
      <c r="B897" s="51"/>
      <c r="F897" s="53"/>
      <c r="G897" s="53"/>
      <c r="H897" s="53"/>
      <c r="I897" s="53"/>
      <c r="J897" s="53"/>
      <c r="K897" s="53"/>
      <c r="L897" s="53"/>
    </row>
    <row r="898" spans="2:12" x14ac:dyDescent="0.2">
      <c r="B898" s="51"/>
      <c r="F898" s="53"/>
      <c r="G898" s="53"/>
      <c r="H898" s="53"/>
      <c r="I898" s="53"/>
      <c r="J898" s="53"/>
      <c r="K898" s="53"/>
      <c r="L898" s="53"/>
    </row>
    <row r="899" spans="2:12" x14ac:dyDescent="0.2">
      <c r="B899" s="51"/>
      <c r="F899" s="53"/>
      <c r="G899" s="53"/>
      <c r="H899" s="53"/>
      <c r="I899" s="53"/>
      <c r="J899" s="53"/>
      <c r="K899" s="53"/>
      <c r="L899" s="53"/>
    </row>
    <row r="900" spans="2:12" x14ac:dyDescent="0.2">
      <c r="B900" s="51"/>
      <c r="F900" s="53"/>
      <c r="G900" s="53"/>
      <c r="H900" s="53"/>
      <c r="I900" s="53"/>
      <c r="J900" s="53"/>
      <c r="K900" s="53"/>
      <c r="L900" s="53"/>
    </row>
    <row r="901" spans="2:12" x14ac:dyDescent="0.2">
      <c r="B901" s="51"/>
      <c r="F901" s="53"/>
      <c r="G901" s="53"/>
      <c r="H901" s="53"/>
      <c r="I901" s="53"/>
      <c r="J901" s="53"/>
      <c r="K901" s="53"/>
      <c r="L901" s="53"/>
    </row>
    <row r="902" spans="2:12" x14ac:dyDescent="0.2">
      <c r="B902" s="51"/>
      <c r="F902" s="53"/>
      <c r="G902" s="53"/>
      <c r="H902" s="53"/>
      <c r="I902" s="53"/>
      <c r="J902" s="53"/>
      <c r="K902" s="53"/>
      <c r="L902" s="53"/>
    </row>
    <row r="903" spans="2:12" x14ac:dyDescent="0.2">
      <c r="B903" s="51"/>
      <c r="F903" s="53"/>
      <c r="G903" s="53"/>
      <c r="H903" s="53"/>
      <c r="I903" s="53"/>
      <c r="J903" s="53"/>
      <c r="K903" s="53"/>
      <c r="L903" s="53"/>
    </row>
    <row r="904" spans="2:12" x14ac:dyDescent="0.2">
      <c r="B904" s="51"/>
      <c r="F904" s="53"/>
      <c r="G904" s="53"/>
      <c r="H904" s="53"/>
      <c r="I904" s="53"/>
      <c r="J904" s="53"/>
      <c r="K904" s="53"/>
      <c r="L904" s="53"/>
    </row>
    <row r="905" spans="2:12" x14ac:dyDescent="0.2">
      <c r="B905" s="51"/>
      <c r="F905" s="53"/>
      <c r="G905" s="53"/>
      <c r="H905" s="53"/>
      <c r="I905" s="53"/>
      <c r="J905" s="53"/>
      <c r="K905" s="53"/>
      <c r="L905" s="53"/>
    </row>
    <row r="906" spans="2:12" x14ac:dyDescent="0.2">
      <c r="B906" s="51"/>
      <c r="F906" s="53"/>
      <c r="G906" s="53"/>
      <c r="H906" s="53"/>
      <c r="I906" s="53"/>
      <c r="J906" s="53"/>
      <c r="K906" s="53"/>
      <c r="L906" s="53"/>
    </row>
    <row r="907" spans="2:12" x14ac:dyDescent="0.2">
      <c r="B907" s="51"/>
      <c r="F907" s="53"/>
      <c r="G907" s="53"/>
      <c r="H907" s="53"/>
      <c r="I907" s="53"/>
      <c r="J907" s="53"/>
      <c r="K907" s="53"/>
      <c r="L907" s="53"/>
    </row>
    <row r="908" spans="2:12" x14ac:dyDescent="0.2">
      <c r="B908" s="51"/>
      <c r="F908" s="53"/>
      <c r="G908" s="53"/>
      <c r="H908" s="53"/>
      <c r="I908" s="53"/>
      <c r="J908" s="53"/>
      <c r="K908" s="53"/>
      <c r="L908" s="53"/>
    </row>
    <row r="909" spans="2:12" x14ac:dyDescent="0.2">
      <c r="B909" s="51"/>
      <c r="F909" s="53"/>
      <c r="G909" s="53"/>
      <c r="H909" s="53"/>
      <c r="I909" s="53"/>
      <c r="J909" s="53"/>
      <c r="K909" s="53"/>
      <c r="L909" s="53"/>
    </row>
    <row r="910" spans="2:12" x14ac:dyDescent="0.2">
      <c r="B910" s="51"/>
      <c r="F910" s="53"/>
      <c r="G910" s="53"/>
      <c r="H910" s="53"/>
      <c r="I910" s="53"/>
      <c r="J910" s="53"/>
      <c r="K910" s="53"/>
      <c r="L910" s="53"/>
    </row>
    <row r="911" spans="2:12" x14ac:dyDescent="0.2">
      <c r="B911" s="51"/>
      <c r="F911" s="53"/>
      <c r="G911" s="53"/>
      <c r="H911" s="53"/>
      <c r="I911" s="53"/>
      <c r="J911" s="53"/>
      <c r="K911" s="53"/>
      <c r="L911" s="53"/>
    </row>
    <row r="912" spans="2:12" x14ac:dyDescent="0.2">
      <c r="B912" s="51"/>
      <c r="F912" s="53"/>
      <c r="G912" s="53"/>
      <c r="H912" s="53"/>
      <c r="I912" s="53"/>
      <c r="J912" s="53"/>
      <c r="K912" s="53"/>
      <c r="L912" s="53"/>
    </row>
    <row r="913" spans="2:12" x14ac:dyDescent="0.2">
      <c r="B913" s="51"/>
      <c r="F913" s="53"/>
      <c r="G913" s="53"/>
      <c r="H913" s="53"/>
      <c r="I913" s="53"/>
      <c r="J913" s="53"/>
      <c r="K913" s="53"/>
      <c r="L913" s="53"/>
    </row>
    <row r="914" spans="2:12" x14ac:dyDescent="0.2">
      <c r="B914" s="51"/>
      <c r="F914" s="53"/>
      <c r="G914" s="53"/>
      <c r="H914" s="53"/>
      <c r="I914" s="53"/>
      <c r="J914" s="53"/>
      <c r="K914" s="53"/>
      <c r="L914" s="53"/>
    </row>
    <row r="915" spans="2:12" x14ac:dyDescent="0.2">
      <c r="B915" s="51"/>
      <c r="F915" s="53"/>
      <c r="G915" s="53"/>
      <c r="H915" s="53"/>
      <c r="I915" s="53"/>
      <c r="J915" s="53"/>
      <c r="K915" s="53"/>
      <c r="L915" s="53"/>
    </row>
    <row r="916" spans="2:12" x14ac:dyDescent="0.2">
      <c r="B916" s="51"/>
      <c r="F916" s="53"/>
      <c r="G916" s="53"/>
      <c r="H916" s="53"/>
      <c r="I916" s="53"/>
      <c r="J916" s="53"/>
      <c r="K916" s="53"/>
      <c r="L916" s="53"/>
    </row>
    <row r="917" spans="2:12" x14ac:dyDescent="0.2">
      <c r="B917" s="51"/>
      <c r="F917" s="53"/>
      <c r="G917" s="53"/>
      <c r="H917" s="53"/>
      <c r="I917" s="53"/>
      <c r="J917" s="53"/>
      <c r="K917" s="53"/>
      <c r="L917" s="53"/>
    </row>
    <row r="918" spans="2:12" x14ac:dyDescent="0.2">
      <c r="B918" s="51"/>
      <c r="F918" s="53"/>
      <c r="G918" s="53"/>
      <c r="H918" s="53"/>
      <c r="I918" s="53"/>
      <c r="J918" s="53"/>
      <c r="K918" s="53"/>
      <c r="L918" s="53"/>
    </row>
    <row r="919" spans="2:12" x14ac:dyDescent="0.2">
      <c r="B919" s="51"/>
      <c r="F919" s="53"/>
      <c r="G919" s="53"/>
      <c r="H919" s="53"/>
      <c r="I919" s="53"/>
      <c r="J919" s="53"/>
      <c r="K919" s="53"/>
      <c r="L919" s="53"/>
    </row>
    <row r="920" spans="2:12" x14ac:dyDescent="0.2">
      <c r="B920" s="51"/>
      <c r="F920" s="53"/>
      <c r="G920" s="53"/>
      <c r="H920" s="53"/>
      <c r="I920" s="53"/>
      <c r="J920" s="53"/>
      <c r="K920" s="53"/>
      <c r="L920" s="53"/>
    </row>
    <row r="921" spans="2:12" x14ac:dyDescent="0.2">
      <c r="B921" s="51"/>
      <c r="F921" s="53"/>
      <c r="G921" s="53"/>
      <c r="H921" s="53"/>
      <c r="I921" s="53"/>
      <c r="J921" s="53"/>
      <c r="K921" s="53"/>
      <c r="L921" s="53"/>
    </row>
    <row r="922" spans="2:12" x14ac:dyDescent="0.2">
      <c r="B922" s="51"/>
      <c r="F922" s="53"/>
      <c r="G922" s="53"/>
      <c r="H922" s="53"/>
      <c r="I922" s="53"/>
      <c r="J922" s="53"/>
      <c r="K922" s="53"/>
      <c r="L922" s="53"/>
    </row>
    <row r="923" spans="2:12" x14ac:dyDescent="0.2">
      <c r="B923" s="51"/>
      <c r="F923" s="53"/>
      <c r="G923" s="53"/>
      <c r="H923" s="53"/>
      <c r="I923" s="53"/>
      <c r="J923" s="53"/>
      <c r="K923" s="53"/>
      <c r="L923" s="53"/>
    </row>
    <row r="924" spans="2:12" x14ac:dyDescent="0.2">
      <c r="B924" s="51"/>
      <c r="F924" s="53"/>
      <c r="G924" s="53"/>
      <c r="H924" s="53"/>
      <c r="I924" s="53"/>
      <c r="J924" s="53"/>
      <c r="K924" s="53"/>
      <c r="L924" s="53"/>
    </row>
    <row r="925" spans="2:12" x14ac:dyDescent="0.2">
      <c r="B925" s="51"/>
      <c r="F925" s="53"/>
      <c r="G925" s="53"/>
      <c r="H925" s="53"/>
      <c r="I925" s="53"/>
      <c r="J925" s="53"/>
      <c r="K925" s="53"/>
      <c r="L925" s="53"/>
    </row>
    <row r="926" spans="2:12" x14ac:dyDescent="0.2">
      <c r="B926" s="51"/>
      <c r="F926" s="53"/>
      <c r="G926" s="53"/>
      <c r="H926" s="53"/>
      <c r="I926" s="53"/>
      <c r="J926" s="53"/>
      <c r="K926" s="53"/>
      <c r="L926" s="53"/>
    </row>
    <row r="927" spans="2:12" x14ac:dyDescent="0.2">
      <c r="B927" s="51"/>
      <c r="F927" s="53"/>
      <c r="G927" s="53"/>
      <c r="H927" s="53"/>
      <c r="I927" s="53"/>
      <c r="J927" s="53"/>
      <c r="K927" s="53"/>
      <c r="L927" s="53"/>
    </row>
    <row r="928" spans="2:12" x14ac:dyDescent="0.2">
      <c r="B928" s="51"/>
      <c r="F928" s="53"/>
      <c r="G928" s="53"/>
      <c r="H928" s="53"/>
      <c r="I928" s="53"/>
      <c r="J928" s="53"/>
      <c r="K928" s="53"/>
      <c r="L928" s="53"/>
    </row>
    <row r="929" spans="2:12" x14ac:dyDescent="0.2">
      <c r="B929" s="51"/>
      <c r="F929" s="53"/>
      <c r="G929" s="53"/>
      <c r="H929" s="53"/>
      <c r="I929" s="53"/>
      <c r="J929" s="53"/>
      <c r="K929" s="53"/>
      <c r="L929" s="53"/>
    </row>
    <row r="930" spans="2:12" x14ac:dyDescent="0.2">
      <c r="B930" s="51"/>
      <c r="F930" s="53"/>
      <c r="G930" s="53"/>
      <c r="H930" s="53"/>
      <c r="I930" s="53"/>
      <c r="J930" s="53"/>
      <c r="K930" s="53"/>
      <c r="L930" s="53"/>
    </row>
    <row r="931" spans="2:12" x14ac:dyDescent="0.2">
      <c r="B931" s="51"/>
      <c r="F931" s="53"/>
      <c r="G931" s="53"/>
      <c r="H931" s="53"/>
      <c r="I931" s="53"/>
      <c r="J931" s="53"/>
      <c r="K931" s="53"/>
      <c r="L931" s="53"/>
    </row>
    <row r="932" spans="2:12" x14ac:dyDescent="0.2">
      <c r="B932" s="51"/>
      <c r="F932" s="53"/>
      <c r="G932" s="53"/>
      <c r="H932" s="53"/>
      <c r="I932" s="53"/>
      <c r="J932" s="53"/>
      <c r="K932" s="53"/>
      <c r="L932" s="53"/>
    </row>
    <row r="933" spans="2:12" x14ac:dyDescent="0.2">
      <c r="B933" s="51"/>
      <c r="F933" s="53"/>
      <c r="G933" s="53"/>
      <c r="H933" s="53"/>
      <c r="I933" s="53"/>
      <c r="J933" s="53"/>
      <c r="K933" s="53"/>
      <c r="L933" s="53"/>
    </row>
    <row r="934" spans="2:12" x14ac:dyDescent="0.2">
      <c r="B934" s="51"/>
      <c r="F934" s="53"/>
      <c r="G934" s="53"/>
      <c r="H934" s="53"/>
      <c r="I934" s="53"/>
      <c r="J934" s="53"/>
      <c r="K934" s="53"/>
      <c r="L934" s="53"/>
    </row>
    <row r="935" spans="2:12" x14ac:dyDescent="0.2">
      <c r="B935" s="51"/>
      <c r="F935" s="53"/>
      <c r="G935" s="53"/>
      <c r="H935" s="53"/>
      <c r="I935" s="53"/>
      <c r="J935" s="53"/>
      <c r="K935" s="53"/>
      <c r="L935" s="53"/>
    </row>
    <row r="936" spans="2:12" x14ac:dyDescent="0.2">
      <c r="B936" s="51"/>
      <c r="F936" s="53"/>
      <c r="G936" s="53"/>
      <c r="H936" s="53"/>
      <c r="I936" s="53"/>
      <c r="J936" s="53"/>
      <c r="K936" s="53"/>
      <c r="L936" s="53"/>
    </row>
    <row r="937" spans="2:12" x14ac:dyDescent="0.2">
      <c r="B937" s="51"/>
      <c r="F937" s="53"/>
      <c r="G937" s="53"/>
      <c r="H937" s="53"/>
      <c r="I937" s="53"/>
      <c r="J937" s="53"/>
      <c r="K937" s="53"/>
      <c r="L937" s="53"/>
    </row>
    <row r="938" spans="2:12" x14ac:dyDescent="0.2">
      <c r="B938" s="51"/>
      <c r="F938" s="53"/>
      <c r="G938" s="53"/>
      <c r="H938" s="53"/>
      <c r="I938" s="53"/>
      <c r="J938" s="53"/>
      <c r="K938" s="53"/>
      <c r="L938" s="53"/>
    </row>
    <row r="939" spans="2:12" x14ac:dyDescent="0.2">
      <c r="B939" s="51"/>
      <c r="F939" s="53"/>
      <c r="G939" s="53"/>
      <c r="H939" s="53"/>
      <c r="I939" s="53"/>
      <c r="J939" s="53"/>
      <c r="K939" s="53"/>
      <c r="L939" s="53"/>
    </row>
    <row r="940" spans="2:12" x14ac:dyDescent="0.2">
      <c r="B940" s="51"/>
      <c r="F940" s="53"/>
      <c r="G940" s="53"/>
      <c r="H940" s="53"/>
      <c r="I940" s="53"/>
      <c r="J940" s="53"/>
      <c r="K940" s="53"/>
      <c r="L940" s="53"/>
    </row>
    <row r="941" spans="2:12" x14ac:dyDescent="0.2">
      <c r="B941" s="51"/>
      <c r="F941" s="53"/>
      <c r="G941" s="53"/>
      <c r="H941" s="53"/>
      <c r="I941" s="53"/>
      <c r="J941" s="53"/>
      <c r="K941" s="53"/>
      <c r="L941" s="53"/>
    </row>
    <row r="942" spans="2:12" x14ac:dyDescent="0.2">
      <c r="B942" s="51"/>
      <c r="F942" s="53"/>
      <c r="G942" s="53"/>
      <c r="H942" s="53"/>
      <c r="I942" s="53"/>
      <c r="J942" s="53"/>
      <c r="K942" s="53"/>
      <c r="L942" s="53"/>
    </row>
    <row r="943" spans="2:12" x14ac:dyDescent="0.2">
      <c r="B943" s="51"/>
      <c r="F943" s="53"/>
      <c r="G943" s="53"/>
      <c r="H943" s="53"/>
      <c r="I943" s="53"/>
      <c r="J943" s="53"/>
      <c r="K943" s="53"/>
      <c r="L943" s="53"/>
    </row>
    <row r="944" spans="2:12" x14ac:dyDescent="0.2">
      <c r="B944" s="51"/>
      <c r="F944" s="53"/>
      <c r="G944" s="53"/>
      <c r="H944" s="53"/>
      <c r="I944" s="53"/>
      <c r="J944" s="53"/>
      <c r="K944" s="53"/>
      <c r="L944" s="53"/>
    </row>
    <row r="945" spans="2:12" x14ac:dyDescent="0.2">
      <c r="B945" s="51"/>
      <c r="F945" s="53"/>
      <c r="G945" s="53"/>
      <c r="H945" s="53"/>
      <c r="I945" s="53"/>
      <c r="J945" s="53"/>
      <c r="K945" s="53"/>
      <c r="L945" s="53"/>
    </row>
    <row r="946" spans="2:12" x14ac:dyDescent="0.2">
      <c r="B946" s="51"/>
      <c r="F946" s="53"/>
      <c r="G946" s="53"/>
      <c r="H946" s="53"/>
      <c r="I946" s="53"/>
      <c r="J946" s="53"/>
      <c r="K946" s="53"/>
      <c r="L946" s="53"/>
    </row>
    <row r="947" spans="2:12" x14ac:dyDescent="0.2">
      <c r="B947" s="51"/>
      <c r="F947" s="53"/>
      <c r="G947" s="53"/>
      <c r="H947" s="53"/>
      <c r="I947" s="53"/>
      <c r="J947" s="53"/>
      <c r="K947" s="53"/>
      <c r="L947" s="53"/>
    </row>
    <row r="948" spans="2:12" x14ac:dyDescent="0.2">
      <c r="B948" s="51"/>
      <c r="F948" s="53"/>
      <c r="G948" s="53"/>
      <c r="H948" s="53"/>
      <c r="I948" s="53"/>
      <c r="J948" s="53"/>
      <c r="K948" s="53"/>
      <c r="L948" s="53"/>
    </row>
    <row r="949" spans="2:12" x14ac:dyDescent="0.2">
      <c r="B949" s="51"/>
      <c r="F949" s="53"/>
      <c r="G949" s="53"/>
      <c r="H949" s="53"/>
      <c r="I949" s="53"/>
      <c r="J949" s="53"/>
      <c r="K949" s="53"/>
      <c r="L949" s="53"/>
    </row>
    <row r="950" spans="2:12" x14ac:dyDescent="0.2">
      <c r="B950" s="51"/>
      <c r="F950" s="53"/>
      <c r="G950" s="53"/>
      <c r="H950" s="53"/>
      <c r="I950" s="53"/>
      <c r="J950" s="53"/>
      <c r="K950" s="53"/>
      <c r="L950" s="53"/>
    </row>
    <row r="951" spans="2:12" x14ac:dyDescent="0.2">
      <c r="B951" s="51"/>
      <c r="F951" s="53"/>
      <c r="G951" s="53"/>
      <c r="H951" s="53"/>
      <c r="I951" s="53"/>
      <c r="J951" s="53"/>
      <c r="K951" s="53"/>
      <c r="L951" s="53"/>
    </row>
    <row r="952" spans="2:12" x14ac:dyDescent="0.2">
      <c r="B952" s="51"/>
      <c r="F952" s="53"/>
      <c r="G952" s="53"/>
      <c r="H952" s="53"/>
      <c r="I952" s="53"/>
      <c r="J952" s="53"/>
      <c r="K952" s="53"/>
      <c r="L952" s="53"/>
    </row>
    <row r="953" spans="2:12" x14ac:dyDescent="0.2">
      <c r="B953" s="51"/>
      <c r="F953" s="53"/>
      <c r="G953" s="53"/>
      <c r="H953" s="53"/>
      <c r="I953" s="53"/>
      <c r="J953" s="53"/>
      <c r="K953" s="53"/>
      <c r="L953" s="53"/>
    </row>
    <row r="954" spans="2:12" x14ac:dyDescent="0.2">
      <c r="B954" s="51"/>
      <c r="F954" s="53"/>
      <c r="G954" s="53"/>
      <c r="H954" s="53"/>
      <c r="I954" s="53"/>
      <c r="J954" s="53"/>
      <c r="K954" s="53"/>
      <c r="L954" s="53"/>
    </row>
    <row r="955" spans="2:12" x14ac:dyDescent="0.2">
      <c r="B955" s="51"/>
      <c r="F955" s="53"/>
      <c r="G955" s="53"/>
      <c r="H955" s="53"/>
      <c r="I955" s="53"/>
      <c r="J955" s="53"/>
      <c r="K955" s="53"/>
      <c r="L955" s="53"/>
    </row>
    <row r="956" spans="2:12" x14ac:dyDescent="0.2">
      <c r="B956" s="51"/>
      <c r="F956" s="53"/>
      <c r="G956" s="53"/>
      <c r="H956" s="53"/>
      <c r="I956" s="53"/>
      <c r="J956" s="53"/>
      <c r="K956" s="53"/>
      <c r="L956" s="53"/>
    </row>
    <row r="957" spans="2:12" x14ac:dyDescent="0.2">
      <c r="B957" s="51"/>
      <c r="F957" s="53"/>
      <c r="G957" s="53"/>
      <c r="H957" s="53"/>
      <c r="I957" s="53"/>
      <c r="J957" s="53"/>
      <c r="K957" s="53"/>
      <c r="L957" s="53"/>
    </row>
    <row r="958" spans="2:12" x14ac:dyDescent="0.2">
      <c r="B958" s="51"/>
      <c r="F958" s="53"/>
      <c r="G958" s="53"/>
      <c r="H958" s="53"/>
      <c r="I958" s="53"/>
      <c r="J958" s="53"/>
      <c r="K958" s="53"/>
      <c r="L958" s="53"/>
    </row>
    <row r="959" spans="2:12" x14ac:dyDescent="0.2">
      <c r="B959" s="51"/>
      <c r="F959" s="53"/>
      <c r="G959" s="53"/>
      <c r="H959" s="53"/>
      <c r="I959" s="53"/>
      <c r="J959" s="53"/>
      <c r="K959" s="53"/>
      <c r="L959" s="53"/>
    </row>
    <row r="960" spans="2:12" x14ac:dyDescent="0.2">
      <c r="B960" s="51"/>
      <c r="F960" s="53"/>
      <c r="G960" s="53"/>
      <c r="H960" s="53"/>
      <c r="I960" s="53"/>
      <c r="J960" s="53"/>
      <c r="K960" s="53"/>
      <c r="L960" s="53"/>
    </row>
    <row r="961" spans="2:12" x14ac:dyDescent="0.2">
      <c r="B961" s="51"/>
      <c r="F961" s="53"/>
      <c r="G961" s="53"/>
      <c r="H961" s="53"/>
      <c r="I961" s="53"/>
      <c r="J961" s="53"/>
      <c r="K961" s="53"/>
      <c r="L961" s="53"/>
    </row>
    <row r="962" spans="2:12" x14ac:dyDescent="0.2">
      <c r="B962" s="51"/>
      <c r="F962" s="53"/>
      <c r="G962" s="53"/>
      <c r="H962" s="53"/>
      <c r="I962" s="53"/>
      <c r="J962" s="53"/>
      <c r="K962" s="53"/>
      <c r="L962" s="53"/>
    </row>
    <row r="963" spans="2:12" x14ac:dyDescent="0.2">
      <c r="B963" s="51"/>
      <c r="F963" s="53"/>
      <c r="G963" s="53"/>
      <c r="H963" s="53"/>
      <c r="I963" s="53"/>
      <c r="J963" s="53"/>
      <c r="K963" s="53"/>
      <c r="L963" s="53"/>
    </row>
    <row r="964" spans="2:12" x14ac:dyDescent="0.2">
      <c r="B964" s="51"/>
      <c r="F964" s="53"/>
      <c r="G964" s="53"/>
      <c r="H964" s="53"/>
      <c r="I964" s="53"/>
      <c r="J964" s="53"/>
      <c r="K964" s="53"/>
      <c r="L964" s="53"/>
    </row>
    <row r="965" spans="2:12" x14ac:dyDescent="0.2">
      <c r="B965" s="51"/>
      <c r="F965" s="53"/>
      <c r="G965" s="53"/>
      <c r="H965" s="53"/>
      <c r="I965" s="53"/>
      <c r="J965" s="53"/>
      <c r="K965" s="53"/>
      <c r="L965" s="53"/>
    </row>
    <row r="966" spans="2:12" x14ac:dyDescent="0.2">
      <c r="B966" s="51"/>
      <c r="F966" s="53"/>
      <c r="G966" s="53"/>
      <c r="H966" s="53"/>
      <c r="I966" s="53"/>
      <c r="J966" s="53"/>
      <c r="K966" s="53"/>
      <c r="L966" s="53"/>
    </row>
    <row r="967" spans="2:12" x14ac:dyDescent="0.2">
      <c r="B967" s="51"/>
      <c r="F967" s="53"/>
      <c r="G967" s="53"/>
      <c r="H967" s="53"/>
      <c r="I967" s="53"/>
      <c r="J967" s="53"/>
      <c r="K967" s="53"/>
      <c r="L967" s="53"/>
    </row>
    <row r="968" spans="2:12" x14ac:dyDescent="0.2">
      <c r="B968" s="51"/>
      <c r="F968" s="53"/>
      <c r="G968" s="53"/>
      <c r="H968" s="53"/>
      <c r="I968" s="53"/>
      <c r="J968" s="53"/>
      <c r="K968" s="53"/>
      <c r="L968" s="53"/>
    </row>
    <row r="969" spans="2:12" x14ac:dyDescent="0.2">
      <c r="B969" s="51"/>
      <c r="F969" s="53"/>
      <c r="G969" s="53"/>
      <c r="H969" s="53"/>
      <c r="I969" s="53"/>
      <c r="J969" s="53"/>
      <c r="K969" s="53"/>
      <c r="L969" s="53"/>
    </row>
    <row r="970" spans="2:12" x14ac:dyDescent="0.2">
      <c r="B970" s="51"/>
      <c r="F970" s="53"/>
      <c r="G970" s="53"/>
      <c r="H970" s="53"/>
      <c r="I970" s="53"/>
      <c r="J970" s="53"/>
      <c r="K970" s="53"/>
      <c r="L970" s="53"/>
    </row>
    <row r="971" spans="2:12" x14ac:dyDescent="0.2">
      <c r="B971" s="51"/>
      <c r="F971" s="53"/>
      <c r="G971" s="53"/>
      <c r="H971" s="53"/>
      <c r="I971" s="53"/>
      <c r="J971" s="53"/>
      <c r="K971" s="53"/>
      <c r="L971" s="53"/>
    </row>
    <row r="972" spans="2:12" x14ac:dyDescent="0.2">
      <c r="B972" s="51"/>
      <c r="F972" s="53"/>
      <c r="G972" s="53"/>
      <c r="H972" s="53"/>
      <c r="I972" s="53"/>
      <c r="J972" s="53"/>
      <c r="K972" s="53"/>
      <c r="L972" s="53"/>
    </row>
    <row r="973" spans="2:12" x14ac:dyDescent="0.2">
      <c r="B973" s="51"/>
      <c r="F973" s="53"/>
      <c r="G973" s="53"/>
      <c r="H973" s="53"/>
      <c r="I973" s="53"/>
      <c r="J973" s="53"/>
      <c r="K973" s="53"/>
      <c r="L973" s="53"/>
    </row>
    <row r="974" spans="2:12" x14ac:dyDescent="0.2">
      <c r="B974" s="51"/>
      <c r="F974" s="53"/>
      <c r="G974" s="53"/>
      <c r="H974" s="53"/>
      <c r="I974" s="53"/>
      <c r="J974" s="53"/>
      <c r="K974" s="53"/>
      <c r="L974" s="53"/>
    </row>
    <row r="975" spans="2:12" x14ac:dyDescent="0.2">
      <c r="B975" s="51"/>
      <c r="F975" s="53"/>
      <c r="G975" s="53"/>
      <c r="H975" s="53"/>
      <c r="I975" s="53"/>
      <c r="J975" s="53"/>
      <c r="K975" s="53"/>
      <c r="L975" s="53"/>
    </row>
    <row r="976" spans="2:12" x14ac:dyDescent="0.2">
      <c r="B976" s="51"/>
      <c r="F976" s="53"/>
      <c r="G976" s="53"/>
      <c r="H976" s="53"/>
      <c r="I976" s="53"/>
      <c r="J976" s="53"/>
      <c r="K976" s="53"/>
      <c r="L976" s="53"/>
    </row>
    <row r="977" spans="2:12" x14ac:dyDescent="0.2">
      <c r="B977" s="51"/>
      <c r="F977" s="53"/>
      <c r="G977" s="53"/>
      <c r="H977" s="53"/>
      <c r="I977" s="53"/>
      <c r="J977" s="53"/>
      <c r="K977" s="53"/>
      <c r="L977" s="53"/>
    </row>
    <row r="978" spans="2:12" x14ac:dyDescent="0.2">
      <c r="B978" s="51"/>
      <c r="F978" s="53"/>
      <c r="G978" s="53"/>
      <c r="H978" s="53"/>
      <c r="I978" s="53"/>
      <c r="J978" s="53"/>
      <c r="K978" s="53"/>
      <c r="L978" s="53"/>
    </row>
    <row r="979" spans="2:12" x14ac:dyDescent="0.2">
      <c r="B979" s="51"/>
      <c r="F979" s="53"/>
      <c r="G979" s="53"/>
      <c r="H979" s="53"/>
      <c r="I979" s="53"/>
      <c r="J979" s="53"/>
      <c r="K979" s="53"/>
      <c r="L979" s="53"/>
    </row>
    <row r="980" spans="2:12" x14ac:dyDescent="0.2">
      <c r="B980" s="51"/>
      <c r="F980" s="53"/>
      <c r="G980" s="53"/>
      <c r="H980" s="53"/>
      <c r="I980" s="53"/>
      <c r="J980" s="53"/>
      <c r="K980" s="53"/>
      <c r="L980" s="53"/>
    </row>
    <row r="981" spans="2:12" x14ac:dyDescent="0.2">
      <c r="B981" s="51"/>
      <c r="F981" s="53"/>
      <c r="G981" s="53"/>
      <c r="H981" s="53"/>
      <c r="I981" s="53"/>
      <c r="J981" s="53"/>
      <c r="K981" s="53"/>
      <c r="L981" s="53"/>
    </row>
    <row r="982" spans="2:12" x14ac:dyDescent="0.2">
      <c r="B982" s="51"/>
      <c r="F982" s="53"/>
      <c r="G982" s="53"/>
      <c r="H982" s="53"/>
      <c r="I982" s="53"/>
      <c r="J982" s="53"/>
      <c r="K982" s="53"/>
      <c r="L982" s="53"/>
    </row>
    <row r="983" spans="2:12" x14ac:dyDescent="0.2">
      <c r="B983" s="51"/>
      <c r="F983" s="53"/>
      <c r="G983" s="53"/>
      <c r="H983" s="53"/>
      <c r="I983" s="53"/>
      <c r="J983" s="53"/>
      <c r="K983" s="53"/>
      <c r="L983" s="53"/>
    </row>
    <row r="984" spans="2:12" x14ac:dyDescent="0.2">
      <c r="B984" s="51"/>
      <c r="F984" s="53"/>
      <c r="G984" s="53"/>
      <c r="H984" s="53"/>
      <c r="I984" s="53"/>
      <c r="J984" s="53"/>
      <c r="K984" s="53"/>
      <c r="L984" s="53"/>
    </row>
    <row r="985" spans="2:12" x14ac:dyDescent="0.2">
      <c r="B985" s="51"/>
      <c r="F985" s="53"/>
      <c r="G985" s="53"/>
      <c r="H985" s="53"/>
      <c r="I985" s="53"/>
      <c r="J985" s="53"/>
      <c r="K985" s="53"/>
      <c r="L985" s="53"/>
    </row>
    <row r="986" spans="2:12" x14ac:dyDescent="0.2">
      <c r="B986" s="51"/>
      <c r="F986" s="53"/>
      <c r="G986" s="53"/>
      <c r="H986" s="53"/>
      <c r="I986" s="53"/>
      <c r="J986" s="53"/>
      <c r="K986" s="53"/>
      <c r="L986" s="53"/>
    </row>
    <row r="987" spans="2:12" x14ac:dyDescent="0.2">
      <c r="B987" s="51"/>
      <c r="F987" s="53"/>
      <c r="G987" s="53"/>
      <c r="H987" s="53"/>
      <c r="I987" s="53"/>
      <c r="J987" s="53"/>
      <c r="K987" s="53"/>
      <c r="L987" s="53"/>
    </row>
    <row r="988" spans="2:12" x14ac:dyDescent="0.2">
      <c r="B988" s="51"/>
      <c r="F988" s="53"/>
      <c r="G988" s="53"/>
      <c r="H988" s="53"/>
      <c r="I988" s="53"/>
      <c r="J988" s="53"/>
      <c r="K988" s="53"/>
      <c r="L988" s="53"/>
    </row>
    <row r="989" spans="2:12" x14ac:dyDescent="0.2">
      <c r="B989" s="51"/>
      <c r="F989" s="53"/>
      <c r="G989" s="53"/>
      <c r="H989" s="53"/>
      <c r="I989" s="53"/>
      <c r="J989" s="53"/>
      <c r="K989" s="53"/>
      <c r="L989" s="53"/>
    </row>
    <row r="990" spans="2:12" x14ac:dyDescent="0.2">
      <c r="B990" s="51"/>
      <c r="F990" s="53"/>
      <c r="G990" s="53"/>
      <c r="H990" s="53"/>
      <c r="I990" s="53"/>
      <c r="J990" s="53"/>
      <c r="K990" s="53"/>
      <c r="L990" s="53"/>
    </row>
    <row r="991" spans="2:12" x14ac:dyDescent="0.2">
      <c r="B991" s="51"/>
      <c r="F991" s="53"/>
      <c r="G991" s="53"/>
      <c r="H991" s="53"/>
      <c r="I991" s="53"/>
      <c r="J991" s="53"/>
      <c r="K991" s="53"/>
      <c r="L991" s="53"/>
    </row>
    <row r="992" spans="2:12" x14ac:dyDescent="0.2">
      <c r="B992" s="51"/>
      <c r="F992" s="53"/>
      <c r="G992" s="53"/>
      <c r="H992" s="53"/>
      <c r="I992" s="53"/>
      <c r="J992" s="53"/>
      <c r="K992" s="53"/>
      <c r="L992" s="53"/>
    </row>
    <row r="993" spans="2:12" x14ac:dyDescent="0.2">
      <c r="B993" s="51"/>
      <c r="F993" s="53"/>
      <c r="G993" s="53"/>
      <c r="H993" s="53"/>
      <c r="I993" s="53"/>
      <c r="J993" s="53"/>
      <c r="K993" s="53"/>
      <c r="L993" s="53"/>
    </row>
    <row r="994" spans="2:12" x14ac:dyDescent="0.2">
      <c r="B994" s="51"/>
      <c r="F994" s="53"/>
      <c r="G994" s="53"/>
      <c r="H994" s="53"/>
      <c r="I994" s="53"/>
      <c r="J994" s="53"/>
      <c r="K994" s="53"/>
      <c r="L994" s="53"/>
    </row>
    <row r="995" spans="2:12" x14ac:dyDescent="0.2">
      <c r="B995" s="51"/>
      <c r="F995" s="53"/>
      <c r="G995" s="53"/>
      <c r="H995" s="53"/>
      <c r="I995" s="53"/>
      <c r="J995" s="53"/>
      <c r="K995" s="53"/>
      <c r="L995" s="53"/>
    </row>
    <row r="996" spans="2:12" x14ac:dyDescent="0.2">
      <c r="B996" s="51"/>
      <c r="F996" s="53"/>
      <c r="G996" s="53"/>
      <c r="H996" s="53"/>
      <c r="I996" s="53"/>
      <c r="J996" s="53"/>
      <c r="K996" s="53"/>
      <c r="L996" s="53"/>
    </row>
    <row r="997" spans="2:12" x14ac:dyDescent="0.2">
      <c r="B997" s="51"/>
      <c r="F997" s="53"/>
      <c r="G997" s="53"/>
      <c r="H997" s="53"/>
      <c r="I997" s="53"/>
      <c r="J997" s="53"/>
      <c r="K997" s="53"/>
      <c r="L997" s="53"/>
    </row>
    <row r="998" spans="2:12" x14ac:dyDescent="0.2">
      <c r="B998" s="51"/>
      <c r="F998" s="53"/>
      <c r="G998" s="53"/>
      <c r="H998" s="53"/>
      <c r="I998" s="53"/>
      <c r="J998" s="53"/>
      <c r="K998" s="53"/>
      <c r="L998" s="53"/>
    </row>
    <row r="999" spans="2:12" x14ac:dyDescent="0.2">
      <c r="B999" s="51"/>
      <c r="F999" s="53"/>
      <c r="G999" s="53"/>
      <c r="H999" s="53"/>
      <c r="I999" s="53"/>
      <c r="J999" s="53"/>
      <c r="K999" s="53"/>
      <c r="L999" s="53"/>
    </row>
    <row r="1000" spans="2:12" x14ac:dyDescent="0.2">
      <c r="B1000" s="51"/>
      <c r="F1000" s="53"/>
      <c r="G1000" s="53"/>
      <c r="H1000" s="53"/>
      <c r="I1000" s="53"/>
      <c r="J1000" s="53"/>
      <c r="K1000" s="53"/>
      <c r="L1000" s="53"/>
    </row>
    <row r="1001" spans="2:12" x14ac:dyDescent="0.2">
      <c r="B1001" s="51"/>
      <c r="F1001" s="53"/>
      <c r="G1001" s="53"/>
      <c r="H1001" s="53"/>
      <c r="I1001" s="53"/>
      <c r="J1001" s="53"/>
      <c r="K1001" s="53"/>
      <c r="L1001" s="53"/>
    </row>
    <row r="1002" spans="2:12" x14ac:dyDescent="0.2">
      <c r="B1002" s="51"/>
      <c r="F1002" s="53"/>
      <c r="G1002" s="53"/>
      <c r="H1002" s="53"/>
      <c r="I1002" s="53"/>
      <c r="J1002" s="53"/>
      <c r="K1002" s="53"/>
      <c r="L1002" s="53"/>
    </row>
    <row r="1003" spans="2:12" x14ac:dyDescent="0.2">
      <c r="B1003" s="51"/>
      <c r="F1003" s="53"/>
      <c r="G1003" s="53"/>
      <c r="H1003" s="53"/>
      <c r="I1003" s="53"/>
      <c r="J1003" s="53"/>
      <c r="K1003" s="53"/>
      <c r="L1003" s="53"/>
    </row>
    <row r="1004" spans="2:12" x14ac:dyDescent="0.2">
      <c r="B1004" s="51"/>
      <c r="F1004" s="53"/>
      <c r="G1004" s="53"/>
      <c r="H1004" s="53"/>
      <c r="I1004" s="53"/>
      <c r="J1004" s="53"/>
      <c r="K1004" s="53"/>
      <c r="L1004" s="53"/>
    </row>
    <row r="1005" spans="2:12" x14ac:dyDescent="0.2">
      <c r="B1005" s="51"/>
      <c r="F1005" s="53"/>
      <c r="G1005" s="53"/>
      <c r="H1005" s="53"/>
      <c r="I1005" s="53"/>
      <c r="J1005" s="53"/>
      <c r="K1005" s="53"/>
      <c r="L1005" s="53"/>
    </row>
    <row r="1006" spans="2:12" x14ac:dyDescent="0.2">
      <c r="B1006" s="51"/>
      <c r="F1006" s="53"/>
      <c r="G1006" s="53"/>
      <c r="H1006" s="53"/>
      <c r="I1006" s="53"/>
      <c r="J1006" s="53"/>
      <c r="K1006" s="53"/>
      <c r="L1006" s="53"/>
    </row>
    <row r="1007" spans="2:12" x14ac:dyDescent="0.2">
      <c r="B1007" s="51"/>
      <c r="F1007" s="53"/>
      <c r="G1007" s="53"/>
      <c r="H1007" s="53"/>
      <c r="I1007" s="53"/>
      <c r="J1007" s="53"/>
      <c r="K1007" s="53"/>
      <c r="L1007" s="53"/>
    </row>
    <row r="1008" spans="2:12" x14ac:dyDescent="0.2">
      <c r="B1008" s="51"/>
      <c r="F1008" s="53"/>
      <c r="G1008" s="53"/>
      <c r="H1008" s="53"/>
      <c r="I1008" s="53"/>
      <c r="J1008" s="53"/>
      <c r="K1008" s="53"/>
      <c r="L1008" s="53"/>
    </row>
    <row r="1009" spans="2:12" x14ac:dyDescent="0.2">
      <c r="B1009" s="51"/>
      <c r="F1009" s="53"/>
      <c r="G1009" s="53"/>
      <c r="H1009" s="53"/>
      <c r="I1009" s="53"/>
      <c r="J1009" s="53"/>
      <c r="K1009" s="53"/>
      <c r="L1009" s="53"/>
    </row>
    <row r="1010" spans="2:12" x14ac:dyDescent="0.2">
      <c r="B1010" s="51"/>
      <c r="F1010" s="53"/>
      <c r="G1010" s="53"/>
      <c r="H1010" s="53"/>
      <c r="I1010" s="53"/>
      <c r="J1010" s="53"/>
      <c r="K1010" s="53"/>
      <c r="L1010" s="53"/>
    </row>
    <row r="1011" spans="2:12" x14ac:dyDescent="0.2">
      <c r="B1011" s="51"/>
      <c r="F1011" s="53"/>
      <c r="G1011" s="53"/>
      <c r="H1011" s="53"/>
      <c r="I1011" s="53"/>
      <c r="J1011" s="53"/>
      <c r="K1011" s="53"/>
      <c r="L1011" s="53"/>
    </row>
    <row r="1012" spans="2:12" x14ac:dyDescent="0.2">
      <c r="B1012" s="51"/>
      <c r="F1012" s="53"/>
      <c r="G1012" s="53"/>
      <c r="H1012" s="53"/>
      <c r="I1012" s="53"/>
      <c r="J1012" s="53"/>
      <c r="K1012" s="53"/>
      <c r="L1012" s="53"/>
    </row>
    <row r="1013" spans="2:12" x14ac:dyDescent="0.2">
      <c r="B1013" s="51"/>
      <c r="F1013" s="53"/>
      <c r="G1013" s="53"/>
      <c r="H1013" s="53"/>
      <c r="I1013" s="53"/>
      <c r="J1013" s="53"/>
      <c r="K1013" s="53"/>
      <c r="L1013" s="53"/>
    </row>
    <row r="1014" spans="2:12" x14ac:dyDescent="0.2">
      <c r="B1014" s="51"/>
      <c r="F1014" s="53"/>
      <c r="G1014" s="53"/>
      <c r="H1014" s="53"/>
      <c r="I1014" s="53"/>
      <c r="J1014" s="53"/>
      <c r="K1014" s="53"/>
      <c r="L1014" s="53"/>
    </row>
    <row r="1015" spans="2:12" x14ac:dyDescent="0.2">
      <c r="B1015" s="51"/>
      <c r="F1015" s="53"/>
      <c r="G1015" s="53"/>
      <c r="H1015" s="53"/>
      <c r="I1015" s="53"/>
      <c r="J1015" s="53"/>
      <c r="K1015" s="53"/>
      <c r="L1015" s="53"/>
    </row>
    <row r="1016" spans="2:12" x14ac:dyDescent="0.2">
      <c r="B1016" s="51"/>
      <c r="F1016" s="53"/>
      <c r="G1016" s="53"/>
      <c r="H1016" s="53"/>
      <c r="I1016" s="53"/>
      <c r="J1016" s="53"/>
      <c r="K1016" s="53"/>
      <c r="L1016" s="53"/>
    </row>
    <row r="1017" spans="2:12" x14ac:dyDescent="0.2">
      <c r="B1017" s="51"/>
      <c r="F1017" s="53"/>
      <c r="G1017" s="53"/>
      <c r="H1017" s="53"/>
      <c r="I1017" s="53"/>
      <c r="J1017" s="53"/>
      <c r="K1017" s="53"/>
      <c r="L1017" s="53"/>
    </row>
    <row r="1018" spans="2:12" x14ac:dyDescent="0.2">
      <c r="B1018" s="51"/>
      <c r="F1018" s="53"/>
      <c r="G1018" s="53"/>
      <c r="H1018" s="53"/>
      <c r="I1018" s="53"/>
      <c r="J1018" s="53"/>
      <c r="K1018" s="53"/>
      <c r="L1018" s="53"/>
    </row>
    <row r="1019" spans="2:12" x14ac:dyDescent="0.2">
      <c r="B1019" s="51"/>
      <c r="F1019" s="53"/>
      <c r="G1019" s="53"/>
      <c r="H1019" s="53"/>
      <c r="I1019" s="53"/>
      <c r="J1019" s="53"/>
      <c r="K1019" s="53"/>
      <c r="L1019" s="53"/>
    </row>
    <row r="1020" spans="2:12" x14ac:dyDescent="0.2">
      <c r="B1020" s="51"/>
      <c r="F1020" s="53"/>
      <c r="G1020" s="53"/>
      <c r="H1020" s="53"/>
      <c r="I1020" s="53"/>
      <c r="J1020" s="53"/>
      <c r="K1020" s="53"/>
      <c r="L1020" s="53"/>
    </row>
    <row r="1021" spans="2:12" x14ac:dyDescent="0.2">
      <c r="B1021" s="51"/>
      <c r="F1021" s="53"/>
      <c r="G1021" s="53"/>
      <c r="H1021" s="53"/>
      <c r="I1021" s="53"/>
      <c r="J1021" s="53"/>
      <c r="K1021" s="53"/>
      <c r="L1021" s="53"/>
    </row>
    <row r="1022" spans="2:12" x14ac:dyDescent="0.2">
      <c r="B1022" s="51"/>
      <c r="F1022" s="53"/>
      <c r="G1022" s="53"/>
      <c r="H1022" s="53"/>
      <c r="I1022" s="53"/>
      <c r="J1022" s="53"/>
      <c r="K1022" s="53"/>
      <c r="L1022" s="53"/>
    </row>
    <row r="1023" spans="2:12" x14ac:dyDescent="0.2">
      <c r="B1023" s="51"/>
      <c r="F1023" s="53"/>
      <c r="G1023" s="53"/>
      <c r="H1023" s="53"/>
      <c r="I1023" s="53"/>
      <c r="J1023" s="53"/>
      <c r="K1023" s="53"/>
      <c r="L1023" s="53"/>
    </row>
    <row r="1024" spans="2:12" x14ac:dyDescent="0.2">
      <c r="B1024" s="51"/>
      <c r="F1024" s="53"/>
      <c r="G1024" s="53"/>
      <c r="H1024" s="53"/>
      <c r="I1024" s="53"/>
      <c r="J1024" s="53"/>
      <c r="K1024" s="53"/>
      <c r="L1024" s="53"/>
    </row>
    <row r="1025" spans="2:12" x14ac:dyDescent="0.2">
      <c r="B1025" s="51"/>
      <c r="F1025" s="53"/>
      <c r="G1025" s="53"/>
      <c r="H1025" s="53"/>
      <c r="I1025" s="53"/>
      <c r="J1025" s="53"/>
      <c r="K1025" s="53"/>
      <c r="L1025" s="53"/>
    </row>
    <row r="1026" spans="2:12" x14ac:dyDescent="0.2">
      <c r="B1026" s="51"/>
      <c r="F1026" s="53"/>
      <c r="G1026" s="53"/>
      <c r="H1026" s="53"/>
      <c r="I1026" s="53"/>
      <c r="J1026" s="53"/>
      <c r="K1026" s="53"/>
      <c r="L1026" s="53"/>
    </row>
    <row r="1027" spans="2:12" x14ac:dyDescent="0.2">
      <c r="B1027" s="51"/>
      <c r="F1027" s="53"/>
      <c r="G1027" s="53"/>
      <c r="H1027" s="53"/>
      <c r="I1027" s="53"/>
      <c r="J1027" s="53"/>
      <c r="K1027" s="53"/>
      <c r="L1027" s="53"/>
    </row>
    <row r="1028" spans="2:12" x14ac:dyDescent="0.2">
      <c r="B1028" s="51"/>
      <c r="F1028" s="53"/>
      <c r="G1028" s="53"/>
      <c r="H1028" s="53"/>
      <c r="I1028" s="53"/>
      <c r="J1028" s="53"/>
      <c r="K1028" s="53"/>
      <c r="L1028" s="53"/>
    </row>
    <row r="1029" spans="2:12" x14ac:dyDescent="0.2">
      <c r="B1029" s="51"/>
      <c r="F1029" s="53"/>
      <c r="G1029" s="53"/>
      <c r="H1029" s="53"/>
      <c r="I1029" s="53"/>
      <c r="J1029" s="53"/>
      <c r="K1029" s="53"/>
      <c r="L1029" s="53"/>
    </row>
    <row r="1030" spans="2:12" x14ac:dyDescent="0.2">
      <c r="B1030" s="51"/>
      <c r="F1030" s="53"/>
      <c r="G1030" s="53"/>
      <c r="H1030" s="53"/>
      <c r="I1030" s="53"/>
      <c r="J1030" s="53"/>
      <c r="K1030" s="53"/>
      <c r="L1030" s="53"/>
    </row>
    <row r="1031" spans="2:12" x14ac:dyDescent="0.2">
      <c r="B1031" s="51"/>
      <c r="F1031" s="53"/>
      <c r="G1031" s="53"/>
      <c r="H1031" s="53"/>
      <c r="I1031" s="53"/>
      <c r="J1031" s="53"/>
      <c r="K1031" s="53"/>
      <c r="L1031" s="53"/>
    </row>
    <row r="1032" spans="2:12" x14ac:dyDescent="0.2">
      <c r="B1032" s="51"/>
      <c r="F1032" s="53"/>
      <c r="G1032" s="53"/>
      <c r="H1032" s="53"/>
      <c r="I1032" s="53"/>
      <c r="J1032" s="53"/>
      <c r="K1032" s="53"/>
      <c r="L1032" s="53"/>
    </row>
    <row r="1033" spans="2:12" x14ac:dyDescent="0.2">
      <c r="B1033" s="51"/>
      <c r="F1033" s="53"/>
      <c r="G1033" s="53"/>
      <c r="H1033" s="53"/>
      <c r="I1033" s="53"/>
      <c r="J1033" s="53"/>
      <c r="K1033" s="53"/>
      <c r="L1033" s="53"/>
    </row>
    <row r="1034" spans="2:12" x14ac:dyDescent="0.2">
      <c r="B1034" s="51"/>
      <c r="F1034" s="53"/>
      <c r="G1034" s="53"/>
      <c r="H1034" s="53"/>
      <c r="I1034" s="53"/>
      <c r="J1034" s="53"/>
      <c r="K1034" s="53"/>
      <c r="L1034" s="53"/>
    </row>
    <row r="1035" spans="2:12" x14ac:dyDescent="0.2">
      <c r="B1035" s="51"/>
      <c r="F1035" s="53"/>
      <c r="G1035" s="53"/>
      <c r="H1035" s="53"/>
      <c r="I1035" s="53"/>
      <c r="J1035" s="53"/>
      <c r="K1035" s="53"/>
      <c r="L1035" s="53"/>
    </row>
    <row r="1036" spans="2:12" x14ac:dyDescent="0.2">
      <c r="B1036" s="51"/>
      <c r="F1036" s="53"/>
      <c r="G1036" s="53"/>
      <c r="H1036" s="53"/>
      <c r="I1036" s="53"/>
      <c r="J1036" s="53"/>
      <c r="K1036" s="53"/>
      <c r="L1036" s="53"/>
    </row>
    <row r="1037" spans="2:12" x14ac:dyDescent="0.2">
      <c r="B1037" s="51"/>
      <c r="F1037" s="53"/>
      <c r="G1037" s="53"/>
      <c r="H1037" s="53"/>
      <c r="I1037" s="53"/>
      <c r="J1037" s="53"/>
      <c r="K1037" s="53"/>
      <c r="L1037" s="53"/>
    </row>
    <row r="1038" spans="2:12" x14ac:dyDescent="0.2">
      <c r="B1038" s="51"/>
      <c r="F1038" s="53"/>
      <c r="G1038" s="53"/>
      <c r="H1038" s="53"/>
      <c r="I1038" s="53"/>
      <c r="J1038" s="53"/>
      <c r="K1038" s="53"/>
      <c r="L1038" s="53"/>
    </row>
    <row r="1039" spans="2:12" x14ac:dyDescent="0.2">
      <c r="B1039" s="51"/>
      <c r="F1039" s="53"/>
      <c r="G1039" s="53"/>
      <c r="H1039" s="53"/>
      <c r="I1039" s="53"/>
      <c r="J1039" s="53"/>
      <c r="K1039" s="53"/>
      <c r="L1039" s="53"/>
    </row>
    <row r="1040" spans="2:12" x14ac:dyDescent="0.2">
      <c r="B1040" s="51"/>
      <c r="F1040" s="53"/>
      <c r="G1040" s="53"/>
      <c r="H1040" s="53"/>
      <c r="I1040" s="53"/>
      <c r="J1040" s="53"/>
      <c r="K1040" s="53"/>
      <c r="L1040" s="53"/>
    </row>
    <row r="1041" spans="2:12" x14ac:dyDescent="0.2">
      <c r="B1041" s="51"/>
      <c r="F1041" s="53"/>
      <c r="G1041" s="53"/>
      <c r="H1041" s="53"/>
      <c r="I1041" s="53"/>
      <c r="J1041" s="53"/>
      <c r="K1041" s="53"/>
      <c r="L1041" s="53"/>
    </row>
    <row r="1042" spans="2:12" x14ac:dyDescent="0.2">
      <c r="B1042" s="51"/>
      <c r="F1042" s="53"/>
      <c r="G1042" s="53"/>
      <c r="H1042" s="53"/>
      <c r="I1042" s="53"/>
      <c r="J1042" s="53"/>
      <c r="K1042" s="53"/>
      <c r="L1042" s="53"/>
    </row>
    <row r="1043" spans="2:12" x14ac:dyDescent="0.2">
      <c r="B1043" s="51"/>
      <c r="F1043" s="53"/>
      <c r="G1043" s="53"/>
      <c r="H1043" s="53"/>
      <c r="I1043" s="53"/>
      <c r="J1043" s="53"/>
      <c r="K1043" s="53"/>
      <c r="L1043" s="53"/>
    </row>
    <row r="1044" spans="2:12" x14ac:dyDescent="0.2">
      <c r="B1044" s="51"/>
      <c r="F1044" s="53"/>
      <c r="G1044" s="53"/>
      <c r="H1044" s="53"/>
      <c r="I1044" s="53"/>
      <c r="J1044" s="53"/>
      <c r="K1044" s="53"/>
      <c r="L1044" s="53"/>
    </row>
    <row r="1045" spans="2:12" x14ac:dyDescent="0.2">
      <c r="B1045" s="51"/>
      <c r="F1045" s="53"/>
      <c r="G1045" s="53"/>
      <c r="H1045" s="53"/>
      <c r="I1045" s="53"/>
      <c r="J1045" s="53"/>
      <c r="K1045" s="53"/>
      <c r="L1045" s="53"/>
    </row>
    <row r="1046" spans="2:12" x14ac:dyDescent="0.2">
      <c r="B1046" s="51"/>
      <c r="F1046" s="53"/>
      <c r="G1046" s="53"/>
      <c r="H1046" s="53"/>
      <c r="I1046" s="53"/>
      <c r="J1046" s="53"/>
      <c r="K1046" s="53"/>
      <c r="L1046" s="53"/>
    </row>
    <row r="1047" spans="2:12" x14ac:dyDescent="0.2">
      <c r="B1047" s="51"/>
      <c r="F1047" s="53"/>
      <c r="G1047" s="53"/>
      <c r="H1047" s="53"/>
      <c r="I1047" s="53"/>
      <c r="J1047" s="53"/>
      <c r="K1047" s="53"/>
      <c r="L1047" s="53"/>
    </row>
    <row r="1048" spans="2:12" x14ac:dyDescent="0.2">
      <c r="B1048" s="51"/>
      <c r="F1048" s="53"/>
      <c r="G1048" s="53"/>
      <c r="H1048" s="53"/>
      <c r="I1048" s="53"/>
      <c r="J1048" s="53"/>
      <c r="K1048" s="53"/>
      <c r="L1048" s="53"/>
    </row>
    <row r="1049" spans="2:12" x14ac:dyDescent="0.2">
      <c r="B1049" s="51"/>
      <c r="F1049" s="53"/>
      <c r="G1049" s="53"/>
      <c r="H1049" s="53"/>
      <c r="I1049" s="53"/>
      <c r="J1049" s="53"/>
      <c r="K1049" s="53"/>
      <c r="L1049" s="53"/>
    </row>
    <row r="1050" spans="2:12" x14ac:dyDescent="0.2">
      <c r="B1050" s="51"/>
      <c r="F1050" s="53"/>
      <c r="G1050" s="53"/>
      <c r="H1050" s="53"/>
      <c r="I1050" s="53"/>
      <c r="J1050" s="53"/>
      <c r="K1050" s="53"/>
      <c r="L1050" s="53"/>
    </row>
    <row r="1051" spans="2:12" x14ac:dyDescent="0.2">
      <c r="B1051" s="51"/>
      <c r="F1051" s="53"/>
      <c r="G1051" s="53"/>
      <c r="H1051" s="53"/>
      <c r="I1051" s="53"/>
      <c r="J1051" s="53"/>
      <c r="K1051" s="53"/>
      <c r="L1051" s="53"/>
    </row>
    <row r="1052" spans="2:12" x14ac:dyDescent="0.2">
      <c r="B1052" s="51"/>
      <c r="F1052" s="53"/>
      <c r="G1052" s="53"/>
      <c r="H1052" s="53"/>
      <c r="I1052" s="53"/>
      <c r="J1052" s="53"/>
      <c r="K1052" s="53"/>
      <c r="L1052" s="53"/>
    </row>
    <row r="1053" spans="2:12" x14ac:dyDescent="0.2">
      <c r="B1053" s="51"/>
      <c r="F1053" s="53"/>
      <c r="G1053" s="53"/>
      <c r="H1053" s="53"/>
      <c r="I1053" s="53"/>
      <c r="J1053" s="53"/>
      <c r="K1053" s="53"/>
      <c r="L1053" s="53"/>
    </row>
    <row r="1054" spans="2:12" x14ac:dyDescent="0.2">
      <c r="B1054" s="51"/>
      <c r="F1054" s="53"/>
      <c r="G1054" s="53"/>
      <c r="H1054" s="53"/>
      <c r="I1054" s="53"/>
      <c r="J1054" s="53"/>
      <c r="K1054" s="53"/>
      <c r="L1054" s="53"/>
    </row>
    <row r="1055" spans="2:12" x14ac:dyDescent="0.2">
      <c r="B1055" s="51"/>
      <c r="F1055" s="53"/>
      <c r="G1055" s="53"/>
      <c r="H1055" s="53"/>
      <c r="I1055" s="53"/>
      <c r="J1055" s="53"/>
      <c r="K1055" s="53"/>
      <c r="L1055" s="53"/>
    </row>
    <row r="1056" spans="2:12" x14ac:dyDescent="0.2">
      <c r="B1056" s="51"/>
      <c r="F1056" s="53"/>
      <c r="G1056" s="53"/>
      <c r="H1056" s="53"/>
      <c r="I1056" s="53"/>
      <c r="J1056" s="53"/>
      <c r="K1056" s="53"/>
      <c r="L1056" s="53"/>
    </row>
    <row r="1057" spans="2:12" x14ac:dyDescent="0.2">
      <c r="B1057" s="51"/>
      <c r="F1057" s="53"/>
      <c r="G1057" s="53"/>
      <c r="H1057" s="53"/>
      <c r="I1057" s="53"/>
      <c r="J1057" s="53"/>
      <c r="K1057" s="53"/>
      <c r="L1057" s="53"/>
    </row>
    <row r="1058" spans="2:12" x14ac:dyDescent="0.2">
      <c r="B1058" s="51"/>
      <c r="F1058" s="53"/>
      <c r="G1058" s="53"/>
      <c r="H1058" s="53"/>
      <c r="I1058" s="53"/>
      <c r="J1058" s="53"/>
      <c r="K1058" s="53"/>
      <c r="L1058" s="53"/>
    </row>
    <row r="1059" spans="2:12" x14ac:dyDescent="0.2">
      <c r="B1059" s="51"/>
      <c r="F1059" s="53"/>
      <c r="G1059" s="53"/>
      <c r="H1059" s="53"/>
      <c r="I1059" s="53"/>
      <c r="J1059" s="53"/>
      <c r="K1059" s="53"/>
      <c r="L1059" s="53"/>
    </row>
    <row r="1060" spans="2:12" x14ac:dyDescent="0.2">
      <c r="B1060" s="51"/>
      <c r="F1060" s="53"/>
      <c r="G1060" s="53"/>
      <c r="H1060" s="53"/>
      <c r="I1060" s="53"/>
      <c r="J1060" s="53"/>
      <c r="K1060" s="53"/>
      <c r="L1060" s="53"/>
    </row>
    <row r="1061" spans="2:12" x14ac:dyDescent="0.2">
      <c r="B1061" s="51"/>
      <c r="F1061" s="53"/>
      <c r="G1061" s="53"/>
      <c r="H1061" s="53"/>
      <c r="I1061" s="53"/>
      <c r="J1061" s="53"/>
      <c r="K1061" s="53"/>
      <c r="L1061" s="53"/>
    </row>
    <row r="1062" spans="2:12" x14ac:dyDescent="0.2">
      <c r="B1062" s="51"/>
      <c r="F1062" s="53"/>
      <c r="G1062" s="53"/>
      <c r="H1062" s="53"/>
      <c r="I1062" s="53"/>
      <c r="J1062" s="53"/>
      <c r="K1062" s="53"/>
      <c r="L1062" s="53"/>
    </row>
    <row r="1063" spans="2:12" x14ac:dyDescent="0.2">
      <c r="B1063" s="51"/>
      <c r="F1063" s="53"/>
      <c r="G1063" s="53"/>
      <c r="H1063" s="53"/>
      <c r="I1063" s="53"/>
      <c r="J1063" s="53"/>
      <c r="K1063" s="53"/>
      <c r="L1063" s="53"/>
    </row>
    <row r="1064" spans="2:12" x14ac:dyDescent="0.2">
      <c r="B1064" s="51"/>
      <c r="F1064" s="53"/>
      <c r="G1064" s="53"/>
      <c r="H1064" s="53"/>
      <c r="I1064" s="53"/>
      <c r="J1064" s="53"/>
      <c r="K1064" s="53"/>
      <c r="L1064" s="53"/>
    </row>
    <row r="1065" spans="2:12" x14ac:dyDescent="0.2">
      <c r="B1065" s="51"/>
      <c r="F1065" s="53"/>
      <c r="G1065" s="53"/>
      <c r="H1065" s="53"/>
      <c r="I1065" s="53"/>
      <c r="J1065" s="53"/>
      <c r="K1065" s="53"/>
      <c r="L1065" s="53"/>
    </row>
    <row r="1066" spans="2:12" x14ac:dyDescent="0.2">
      <c r="B1066" s="51"/>
      <c r="F1066" s="53"/>
      <c r="G1066" s="53"/>
      <c r="H1066" s="53"/>
      <c r="I1066" s="53"/>
      <c r="J1066" s="53"/>
      <c r="K1066" s="53"/>
      <c r="L1066" s="53"/>
    </row>
  </sheetData>
  <mergeCells count="2">
    <mergeCell ref="I1:L1"/>
    <mergeCell ref="O52:O53"/>
  </mergeCells>
  <dataValidations count="1">
    <dataValidation type="list" allowBlank="1" showInputMessage="1" showErrorMessage="1" sqref="B3" xr:uid="{00000000-0002-0000-04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O1057"/>
  <sheetViews>
    <sheetView workbookViewId="0">
      <pane xSplit="13" ySplit="5" topLeftCell="N24" activePane="bottomRight" state="frozen"/>
      <selection pane="topRight" activeCell="N1" sqref="N1"/>
      <selection pane="bottomLeft" activeCell="A6" sqref="A6"/>
      <selection pane="bottomRight" activeCell="B51" sqref="B51:L52"/>
    </sheetView>
  </sheetViews>
  <sheetFormatPr defaultColWidth="9.140625" defaultRowHeight="12.75" x14ac:dyDescent="0.2"/>
  <cols>
    <col min="1" max="1" width="2.85546875" style="51" customWidth="1"/>
    <col min="2" max="2" width="43.85546875"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60" t="s">
        <v>805</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60" t="s">
        <v>805</v>
      </c>
      <c r="G8" s="59" t="str">
        <f t="shared" ref="G8:G14" si="0">+$G$3</f>
        <v>903</v>
      </c>
      <c r="H8" s="53" t="s">
        <v>74</v>
      </c>
      <c r="I8" s="53" t="s">
        <v>9</v>
      </c>
      <c r="J8" s="53" t="s">
        <v>267</v>
      </c>
      <c r="K8" s="53" t="s">
        <v>16</v>
      </c>
      <c r="L8" s="53" t="s">
        <v>9</v>
      </c>
      <c r="M8" s="54"/>
      <c r="N8" s="89"/>
      <c r="O8" s="88"/>
    </row>
    <row r="9" spans="2:15" x14ac:dyDescent="0.2">
      <c r="B9" s="57" t="s">
        <v>637</v>
      </c>
      <c r="C9" s="51">
        <v>8001</v>
      </c>
      <c r="D9" s="51">
        <v>80010</v>
      </c>
      <c r="E9" s="58">
        <v>0</v>
      </c>
      <c r="F9" s="60" t="s">
        <v>805</v>
      </c>
      <c r="G9" s="59" t="str">
        <f t="shared" si="0"/>
        <v>903</v>
      </c>
      <c r="H9" s="53" t="s">
        <v>74</v>
      </c>
      <c r="I9" s="53" t="s">
        <v>9</v>
      </c>
      <c r="J9" s="60" t="s">
        <v>636</v>
      </c>
      <c r="K9" s="53" t="s">
        <v>16</v>
      </c>
      <c r="L9" s="53" t="s">
        <v>9</v>
      </c>
      <c r="M9" s="54"/>
      <c r="N9" s="89"/>
      <c r="O9" s="88"/>
    </row>
    <row r="10" spans="2:15" x14ac:dyDescent="0.2">
      <c r="B10" s="57" t="s">
        <v>282</v>
      </c>
      <c r="C10" s="51">
        <v>8001</v>
      </c>
      <c r="D10" s="51">
        <v>80010</v>
      </c>
      <c r="E10" s="58">
        <v>0</v>
      </c>
      <c r="F10" s="60" t="s">
        <v>805</v>
      </c>
      <c r="G10" s="59" t="str">
        <f t="shared" si="0"/>
        <v>903</v>
      </c>
      <c r="H10" s="53" t="s">
        <v>74</v>
      </c>
      <c r="I10" s="53" t="s">
        <v>9</v>
      </c>
      <c r="J10" s="53" t="s">
        <v>20</v>
      </c>
      <c r="K10" s="53" t="s">
        <v>16</v>
      </c>
      <c r="L10" s="53" t="s">
        <v>9</v>
      </c>
      <c r="M10" s="54"/>
      <c r="N10" s="89"/>
      <c r="O10" s="88"/>
    </row>
    <row r="11" spans="2:15" x14ac:dyDescent="0.2">
      <c r="B11" s="57" t="s">
        <v>311</v>
      </c>
      <c r="C11" s="51">
        <v>8001</v>
      </c>
      <c r="D11" s="51">
        <v>80010</v>
      </c>
      <c r="E11" s="58">
        <v>0</v>
      </c>
      <c r="F11" s="60" t="s">
        <v>805</v>
      </c>
      <c r="G11" s="59" t="str">
        <f t="shared" si="0"/>
        <v>903</v>
      </c>
      <c r="H11" s="53" t="s">
        <v>74</v>
      </c>
      <c r="I11" s="53" t="s">
        <v>9</v>
      </c>
      <c r="J11" s="53" t="s">
        <v>312</v>
      </c>
      <c r="K11" s="53" t="s">
        <v>16</v>
      </c>
      <c r="L11" s="53" t="s">
        <v>9</v>
      </c>
      <c r="M11" s="54"/>
      <c r="N11" s="89"/>
      <c r="O11" s="88"/>
    </row>
    <row r="12" spans="2:15" x14ac:dyDescent="0.2">
      <c r="B12" s="52" t="s">
        <v>570</v>
      </c>
      <c r="C12" s="51">
        <v>8001</v>
      </c>
      <c r="D12" s="51">
        <v>80010</v>
      </c>
      <c r="E12" s="58">
        <v>0</v>
      </c>
      <c r="F12" s="60" t="s">
        <v>805</v>
      </c>
      <c r="G12" s="59" t="str">
        <f t="shared" si="0"/>
        <v>903</v>
      </c>
      <c r="H12" s="53" t="s">
        <v>74</v>
      </c>
      <c r="I12" s="53" t="s">
        <v>9</v>
      </c>
      <c r="J12" s="53" t="s">
        <v>571</v>
      </c>
      <c r="K12" s="53" t="s">
        <v>16</v>
      </c>
      <c r="L12" s="53" t="s">
        <v>9</v>
      </c>
      <c r="M12" s="54"/>
      <c r="N12" s="89"/>
      <c r="O12" s="88"/>
    </row>
    <row r="13" spans="2:15" x14ac:dyDescent="0.2">
      <c r="B13" s="57" t="s">
        <v>50</v>
      </c>
      <c r="C13" s="51">
        <v>8001</v>
      </c>
      <c r="D13" s="51">
        <v>80010</v>
      </c>
      <c r="E13" s="58">
        <v>0</v>
      </c>
      <c r="F13" s="60" t="s">
        <v>805</v>
      </c>
      <c r="G13" s="59" t="str">
        <f t="shared" si="0"/>
        <v>903</v>
      </c>
      <c r="H13" s="53" t="s">
        <v>74</v>
      </c>
      <c r="I13" s="53" t="s">
        <v>9</v>
      </c>
      <c r="J13" s="53" t="s">
        <v>222</v>
      </c>
      <c r="K13" s="53" t="s">
        <v>16</v>
      </c>
      <c r="L13" s="53" t="s">
        <v>9</v>
      </c>
      <c r="M13" s="54"/>
      <c r="N13" s="89"/>
      <c r="O13" s="88"/>
    </row>
    <row r="14" spans="2:15" x14ac:dyDescent="0.2">
      <c r="B14" s="52" t="s">
        <v>568</v>
      </c>
      <c r="C14" s="51">
        <v>8001</v>
      </c>
      <c r="D14" s="51">
        <v>80010</v>
      </c>
      <c r="E14" s="58">
        <v>0</v>
      </c>
      <c r="F14" s="60" t="s">
        <v>805</v>
      </c>
      <c r="G14" s="59" t="str">
        <f t="shared" si="0"/>
        <v>903</v>
      </c>
      <c r="H14" s="53" t="s">
        <v>74</v>
      </c>
      <c r="I14" s="53" t="s">
        <v>9</v>
      </c>
      <c r="J14" s="53" t="s">
        <v>569</v>
      </c>
      <c r="K14" s="53" t="s">
        <v>16</v>
      </c>
      <c r="L14" s="53" t="s">
        <v>9</v>
      </c>
      <c r="M14" s="54"/>
      <c r="N14" s="92"/>
      <c r="O14" s="88"/>
    </row>
    <row r="15" spans="2:15" x14ac:dyDescent="0.2">
      <c r="B15" s="57" t="s">
        <v>548</v>
      </c>
      <c r="F15" s="53"/>
      <c r="G15" s="53"/>
      <c r="H15" s="53"/>
      <c r="I15" s="53"/>
      <c r="J15" s="53"/>
      <c r="K15" s="53"/>
      <c r="L15" s="53"/>
      <c r="M15" s="111">
        <f>SUM(M7:M13)</f>
        <v>0</v>
      </c>
      <c r="N15" s="89"/>
      <c r="O15" s="88"/>
    </row>
    <row r="16" spans="2:15" x14ac:dyDescent="0.2">
      <c r="B16" s="57"/>
      <c r="F16" s="53"/>
      <c r="G16" s="53"/>
      <c r="H16" s="53"/>
      <c r="I16" s="53"/>
      <c r="J16" s="53"/>
      <c r="K16" s="53"/>
      <c r="L16" s="53"/>
      <c r="N16" s="89"/>
      <c r="O16" s="88"/>
    </row>
    <row r="17" spans="2:15" x14ac:dyDescent="0.2">
      <c r="B17" s="51" t="s">
        <v>1</v>
      </c>
      <c r="C17" s="51" t="s">
        <v>271</v>
      </c>
      <c r="D17" s="51" t="s">
        <v>276</v>
      </c>
      <c r="E17" s="51" t="s">
        <v>277</v>
      </c>
      <c r="F17" s="53" t="s">
        <v>4</v>
      </c>
      <c r="G17" s="53" t="s">
        <v>5</v>
      </c>
      <c r="H17" s="53" t="s">
        <v>6</v>
      </c>
      <c r="I17" s="53" t="s">
        <v>7</v>
      </c>
      <c r="J17" s="53" t="s">
        <v>34</v>
      </c>
      <c r="K17" s="53" t="s">
        <v>8</v>
      </c>
      <c r="L17" s="53" t="s">
        <v>278</v>
      </c>
      <c r="M17" s="51" t="s">
        <v>553</v>
      </c>
      <c r="N17" s="89"/>
      <c r="O17" s="88"/>
    </row>
    <row r="18" spans="2:15" x14ac:dyDescent="0.2">
      <c r="B18" s="52" t="s">
        <v>268</v>
      </c>
      <c r="C18" s="51">
        <v>8001</v>
      </c>
      <c r="D18" s="51">
        <v>80010</v>
      </c>
      <c r="E18" s="58">
        <v>0</v>
      </c>
      <c r="F18" s="60" t="s">
        <v>805</v>
      </c>
      <c r="G18" s="59" t="str">
        <f t="shared" ref="G18:G24" si="1">+$G$3</f>
        <v>903</v>
      </c>
      <c r="H18" s="53" t="s">
        <v>74</v>
      </c>
      <c r="I18" s="53" t="s">
        <v>9</v>
      </c>
      <c r="J18" s="53" t="s">
        <v>269</v>
      </c>
      <c r="K18" s="53" t="s">
        <v>16</v>
      </c>
      <c r="L18" s="53" t="s">
        <v>9</v>
      </c>
      <c r="M18" s="54"/>
      <c r="N18" s="89"/>
      <c r="O18" s="88"/>
    </row>
    <row r="19" spans="2:15" x14ac:dyDescent="0.2">
      <c r="B19" s="57" t="s">
        <v>639</v>
      </c>
      <c r="C19" s="51">
        <v>8001</v>
      </c>
      <c r="D19" s="51">
        <v>80010</v>
      </c>
      <c r="E19" s="58">
        <v>0</v>
      </c>
      <c r="F19" s="60" t="s">
        <v>805</v>
      </c>
      <c r="G19" s="59" t="str">
        <f t="shared" si="1"/>
        <v>903</v>
      </c>
      <c r="H19" s="53" t="s">
        <v>74</v>
      </c>
      <c r="I19" s="53" t="s">
        <v>9</v>
      </c>
      <c r="J19" s="60" t="s">
        <v>638</v>
      </c>
      <c r="K19" s="53" t="s">
        <v>16</v>
      </c>
      <c r="L19" s="53" t="s">
        <v>9</v>
      </c>
      <c r="M19" s="54"/>
      <c r="N19" s="89"/>
      <c r="O19" s="88"/>
    </row>
    <row r="20" spans="2:15" x14ac:dyDescent="0.2">
      <c r="B20" s="52" t="s">
        <v>17</v>
      </c>
      <c r="C20" s="51">
        <v>8001</v>
      </c>
      <c r="D20" s="51">
        <v>80010</v>
      </c>
      <c r="E20" s="58">
        <v>0</v>
      </c>
      <c r="F20" s="60" t="s">
        <v>805</v>
      </c>
      <c r="G20" s="59" t="str">
        <f t="shared" si="1"/>
        <v>903</v>
      </c>
      <c r="H20" s="53" t="s">
        <v>74</v>
      </c>
      <c r="I20" s="53" t="s">
        <v>9</v>
      </c>
      <c r="J20" s="53" t="s">
        <v>18</v>
      </c>
      <c r="K20" s="53" t="s">
        <v>16</v>
      </c>
      <c r="L20" s="53" t="s">
        <v>9</v>
      </c>
      <c r="M20" s="54"/>
      <c r="N20" s="89"/>
      <c r="O20" s="88"/>
    </row>
    <row r="21" spans="2:15" x14ac:dyDescent="0.2">
      <c r="B21" s="57" t="s">
        <v>572</v>
      </c>
      <c r="C21" s="51">
        <v>8001</v>
      </c>
      <c r="D21" s="51">
        <v>80010</v>
      </c>
      <c r="E21" s="58">
        <v>0</v>
      </c>
      <c r="F21" s="60" t="s">
        <v>805</v>
      </c>
      <c r="G21" s="59" t="str">
        <f t="shared" si="1"/>
        <v>903</v>
      </c>
      <c r="H21" s="53" t="s">
        <v>74</v>
      </c>
      <c r="I21" s="53" t="s">
        <v>9</v>
      </c>
      <c r="J21" s="53" t="s">
        <v>573</v>
      </c>
      <c r="K21" s="53" t="s">
        <v>16</v>
      </c>
      <c r="L21" s="53" t="s">
        <v>9</v>
      </c>
      <c r="M21" s="54"/>
      <c r="N21" s="89"/>
      <c r="O21" s="88"/>
    </row>
    <row r="22" spans="2:15" x14ac:dyDescent="0.2">
      <c r="B22" s="52" t="s">
        <v>562</v>
      </c>
      <c r="C22" s="51">
        <v>8001</v>
      </c>
      <c r="D22" s="51">
        <v>80010</v>
      </c>
      <c r="E22" s="58">
        <v>0</v>
      </c>
      <c r="F22" s="60" t="s">
        <v>805</v>
      </c>
      <c r="G22" s="59" t="str">
        <f t="shared" si="1"/>
        <v>903</v>
      </c>
      <c r="H22" s="53" t="s">
        <v>74</v>
      </c>
      <c r="I22" s="53" t="s">
        <v>9</v>
      </c>
      <c r="J22" s="53" t="s">
        <v>39</v>
      </c>
      <c r="K22" s="53" t="s">
        <v>16</v>
      </c>
      <c r="L22" s="53" t="s">
        <v>9</v>
      </c>
      <c r="M22" s="54"/>
      <c r="N22" s="89"/>
      <c r="O22" s="88"/>
    </row>
    <row r="23" spans="2:15" x14ac:dyDescent="0.2">
      <c r="B23" s="52" t="s">
        <v>42</v>
      </c>
      <c r="C23" s="51">
        <v>8001</v>
      </c>
      <c r="D23" s="51">
        <v>80010</v>
      </c>
      <c r="E23" s="58">
        <v>0</v>
      </c>
      <c r="F23" s="60" t="s">
        <v>805</v>
      </c>
      <c r="G23" s="59" t="str">
        <f t="shared" si="1"/>
        <v>903</v>
      </c>
      <c r="H23" s="53" t="s">
        <v>74</v>
      </c>
      <c r="I23" s="53" t="s">
        <v>9</v>
      </c>
      <c r="J23" s="53" t="s">
        <v>43</v>
      </c>
      <c r="K23" s="53" t="s">
        <v>16</v>
      </c>
      <c r="L23" s="53" t="s">
        <v>9</v>
      </c>
      <c r="M23" s="54"/>
      <c r="N23" s="89"/>
      <c r="O23" s="88"/>
    </row>
    <row r="24" spans="2:15" x14ac:dyDescent="0.2">
      <c r="B24" s="57" t="s">
        <v>565</v>
      </c>
      <c r="C24" s="51">
        <v>8001</v>
      </c>
      <c r="D24" s="51">
        <v>80010</v>
      </c>
      <c r="E24" s="58">
        <v>0</v>
      </c>
      <c r="F24" s="60" t="s">
        <v>805</v>
      </c>
      <c r="G24" s="59" t="str">
        <f t="shared" si="1"/>
        <v>903</v>
      </c>
      <c r="H24" s="53" t="s">
        <v>74</v>
      </c>
      <c r="I24" s="53" t="s">
        <v>9</v>
      </c>
      <c r="J24" s="60" t="s">
        <v>567</v>
      </c>
      <c r="K24" s="53" t="s">
        <v>16</v>
      </c>
      <c r="L24" s="53" t="s">
        <v>9</v>
      </c>
      <c r="M24" s="54"/>
      <c r="N24" s="92"/>
      <c r="O24" s="88"/>
    </row>
    <row r="25" spans="2:15" x14ac:dyDescent="0.2">
      <c r="B25" s="52" t="s">
        <v>548</v>
      </c>
      <c r="F25" s="53"/>
      <c r="G25" s="53"/>
      <c r="H25" s="53"/>
      <c r="I25" s="53"/>
      <c r="J25" s="53"/>
      <c r="K25" s="53"/>
      <c r="L25" s="53"/>
      <c r="M25" s="111">
        <f>SUM(M18:M23)</f>
        <v>0</v>
      </c>
      <c r="N25" s="89"/>
      <c r="O25" s="88"/>
    </row>
    <row r="26" spans="2:15" x14ac:dyDescent="0.2">
      <c r="F26" s="53"/>
      <c r="G26" s="53"/>
      <c r="H26" s="53"/>
      <c r="I26" s="53"/>
      <c r="J26" s="53"/>
      <c r="K26" s="53"/>
      <c r="L26" s="53"/>
      <c r="N26" s="89"/>
      <c r="O26" s="88"/>
    </row>
    <row r="27" spans="2:15" x14ac:dyDescent="0.2">
      <c r="B27" s="51" t="s">
        <v>2</v>
      </c>
      <c r="C27" s="51" t="s">
        <v>271</v>
      </c>
      <c r="D27" s="51" t="s">
        <v>276</v>
      </c>
      <c r="E27" s="51" t="s">
        <v>277</v>
      </c>
      <c r="F27" s="53" t="s">
        <v>4</v>
      </c>
      <c r="G27" s="53" t="s">
        <v>5</v>
      </c>
      <c r="H27" s="53" t="s">
        <v>6</v>
      </c>
      <c r="I27" s="53" t="s">
        <v>7</v>
      </c>
      <c r="J27" s="53" t="s">
        <v>34</v>
      </c>
      <c r="K27" s="53" t="s">
        <v>8</v>
      </c>
      <c r="L27" s="53" t="s">
        <v>278</v>
      </c>
      <c r="M27" s="51" t="s">
        <v>553</v>
      </c>
      <c r="N27" s="89"/>
      <c r="O27" s="88"/>
    </row>
    <row r="28" spans="2:15" x14ac:dyDescent="0.2">
      <c r="B28" s="57" t="s">
        <v>287</v>
      </c>
      <c r="C28" s="51">
        <v>8001</v>
      </c>
      <c r="D28" s="51">
        <v>80010</v>
      </c>
      <c r="E28" s="58">
        <v>0</v>
      </c>
      <c r="F28" s="60" t="s">
        <v>805</v>
      </c>
      <c r="G28" s="59" t="str">
        <f t="shared" ref="G28:G33" si="2">+$G$3</f>
        <v>903</v>
      </c>
      <c r="H28" s="53" t="s">
        <v>74</v>
      </c>
      <c r="I28" s="53" t="s">
        <v>9</v>
      </c>
      <c r="J28" s="60" t="s">
        <v>285</v>
      </c>
      <c r="K28" s="53" t="s">
        <v>16</v>
      </c>
      <c r="L28" s="53" t="s">
        <v>9</v>
      </c>
      <c r="M28" s="54"/>
      <c r="N28" s="89"/>
      <c r="O28" s="88"/>
    </row>
    <row r="29" spans="2:15" x14ac:dyDescent="0.2">
      <c r="B29" s="57" t="s">
        <v>286</v>
      </c>
      <c r="C29" s="51">
        <v>8001</v>
      </c>
      <c r="D29" s="51">
        <v>80010</v>
      </c>
      <c r="E29" s="58">
        <v>0</v>
      </c>
      <c r="F29" s="60" t="s">
        <v>805</v>
      </c>
      <c r="G29" s="59" t="str">
        <f t="shared" si="2"/>
        <v>903</v>
      </c>
      <c r="H29" s="53" t="s">
        <v>74</v>
      </c>
      <c r="I29" s="53" t="s">
        <v>9</v>
      </c>
      <c r="J29" s="60" t="s">
        <v>288</v>
      </c>
      <c r="K29" s="53" t="s">
        <v>16</v>
      </c>
      <c r="L29" s="53" t="s">
        <v>9</v>
      </c>
      <c r="M29" s="54"/>
      <c r="N29" s="89"/>
      <c r="O29" s="88"/>
    </row>
    <row r="30" spans="2:15" x14ac:dyDescent="0.2">
      <c r="B30" s="57" t="s">
        <v>290</v>
      </c>
      <c r="C30" s="51">
        <v>8001</v>
      </c>
      <c r="D30" s="51">
        <v>80010</v>
      </c>
      <c r="E30" s="58">
        <v>0</v>
      </c>
      <c r="F30" s="60" t="s">
        <v>805</v>
      </c>
      <c r="G30" s="59" t="str">
        <f t="shared" si="2"/>
        <v>903</v>
      </c>
      <c r="H30" s="53" t="s">
        <v>74</v>
      </c>
      <c r="I30" s="53" t="s">
        <v>9</v>
      </c>
      <c r="J30" s="60" t="s">
        <v>291</v>
      </c>
      <c r="K30" s="53" t="s">
        <v>16</v>
      </c>
      <c r="L30" s="53" t="s">
        <v>9</v>
      </c>
      <c r="M30" s="54"/>
      <c r="N30" s="89"/>
      <c r="O30" s="88"/>
    </row>
    <row r="31" spans="2:15" x14ac:dyDescent="0.2">
      <c r="B31" s="57" t="s">
        <v>292</v>
      </c>
      <c r="C31" s="51">
        <v>8001</v>
      </c>
      <c r="D31" s="51">
        <v>80010</v>
      </c>
      <c r="E31" s="58">
        <v>0</v>
      </c>
      <c r="F31" s="60" t="s">
        <v>805</v>
      </c>
      <c r="G31" s="59" t="str">
        <f t="shared" si="2"/>
        <v>903</v>
      </c>
      <c r="H31" s="53" t="s">
        <v>74</v>
      </c>
      <c r="I31" s="53" t="s">
        <v>9</v>
      </c>
      <c r="J31" s="60" t="s">
        <v>293</v>
      </c>
      <c r="K31" s="53" t="s">
        <v>16</v>
      </c>
      <c r="L31" s="53" t="s">
        <v>9</v>
      </c>
      <c r="M31" s="54"/>
      <c r="N31" s="89"/>
      <c r="O31" s="88"/>
    </row>
    <row r="32" spans="2:15" ht="25.5" x14ac:dyDescent="0.2">
      <c r="B32" s="57" t="s">
        <v>530</v>
      </c>
      <c r="C32" s="51">
        <v>8001</v>
      </c>
      <c r="D32" s="51">
        <v>80010</v>
      </c>
      <c r="E32" s="58">
        <v>0</v>
      </c>
      <c r="F32" s="60" t="s">
        <v>805</v>
      </c>
      <c r="G32" s="59" t="str">
        <f t="shared" si="2"/>
        <v>903</v>
      </c>
      <c r="H32" s="53" t="s">
        <v>74</v>
      </c>
      <c r="I32" s="53" t="s">
        <v>9</v>
      </c>
      <c r="J32" s="53" t="s">
        <v>19</v>
      </c>
      <c r="K32" s="53" t="s">
        <v>16</v>
      </c>
      <c r="L32" s="53" t="s">
        <v>9</v>
      </c>
      <c r="M32" s="54"/>
      <c r="N32" s="89"/>
      <c r="O32" s="88"/>
    </row>
    <row r="33" spans="2:15" x14ac:dyDescent="0.2">
      <c r="B33" s="57" t="s">
        <v>658</v>
      </c>
      <c r="C33" s="51">
        <v>8001</v>
      </c>
      <c r="D33" s="51">
        <v>80010</v>
      </c>
      <c r="E33" s="58">
        <v>0</v>
      </c>
      <c r="F33" s="60" t="s">
        <v>805</v>
      </c>
      <c r="G33" s="59" t="str">
        <f t="shared" si="2"/>
        <v>903</v>
      </c>
      <c r="H33" s="53" t="s">
        <v>74</v>
      </c>
      <c r="I33" s="53" t="s">
        <v>9</v>
      </c>
      <c r="J33" s="60" t="s">
        <v>657</v>
      </c>
      <c r="K33" s="53" t="s">
        <v>16</v>
      </c>
      <c r="L33" s="53" t="s">
        <v>9</v>
      </c>
      <c r="M33" s="54"/>
      <c r="N33" s="89"/>
      <c r="O33" s="88"/>
    </row>
    <row r="34" spans="2:15" x14ac:dyDescent="0.2">
      <c r="B34" s="52" t="s">
        <v>548</v>
      </c>
      <c r="F34" s="53"/>
      <c r="G34" s="55"/>
      <c r="H34" s="53"/>
      <c r="I34" s="53"/>
      <c r="J34" s="53"/>
      <c r="K34" s="53"/>
      <c r="L34" s="53"/>
      <c r="M34" s="111">
        <f>SUM(M28:M32)</f>
        <v>0</v>
      </c>
      <c r="N34" s="89"/>
      <c r="O34" s="89"/>
    </row>
    <row r="35" spans="2:15" ht="12.75" customHeight="1" x14ac:dyDescent="0.2">
      <c r="B35" s="61" t="s">
        <v>206</v>
      </c>
      <c r="C35" s="61"/>
      <c r="D35" s="61"/>
      <c r="E35" s="61"/>
      <c r="F35" s="61"/>
      <c r="G35" s="61"/>
      <c r="H35" s="61"/>
      <c r="I35" s="61"/>
      <c r="J35" s="61"/>
      <c r="K35" s="53"/>
      <c r="L35" s="53"/>
      <c r="M35" s="111">
        <f>+M15-M25-M34</f>
        <v>0</v>
      </c>
      <c r="N35" s="89"/>
      <c r="O35" s="88"/>
    </row>
    <row r="36" spans="2:15" x14ac:dyDescent="0.2">
      <c r="F36" s="53"/>
      <c r="G36" s="53"/>
      <c r="H36" s="53"/>
      <c r="I36" s="53"/>
      <c r="J36" s="53"/>
      <c r="K36" s="53"/>
      <c r="L36" s="53"/>
      <c r="N36" s="89"/>
      <c r="O36" s="88"/>
    </row>
    <row r="37" spans="2:15" x14ac:dyDescent="0.2">
      <c r="B37" s="51" t="s">
        <v>3</v>
      </c>
      <c r="C37" s="51" t="s">
        <v>271</v>
      </c>
      <c r="D37" s="51" t="s">
        <v>276</v>
      </c>
      <c r="E37" s="51" t="s">
        <v>277</v>
      </c>
      <c r="F37" s="53" t="s">
        <v>4</v>
      </c>
      <c r="G37" s="53" t="s">
        <v>5</v>
      </c>
      <c r="H37" s="53" t="s">
        <v>6</v>
      </c>
      <c r="I37" s="53" t="s">
        <v>7</v>
      </c>
      <c r="J37" s="53" t="s">
        <v>34</v>
      </c>
      <c r="K37" s="53" t="s">
        <v>8</v>
      </c>
      <c r="L37" s="53" t="s">
        <v>278</v>
      </c>
      <c r="M37" s="51" t="s">
        <v>553</v>
      </c>
      <c r="N37" s="89"/>
      <c r="O37" s="88"/>
    </row>
    <row r="38" spans="2:15" x14ac:dyDescent="0.2">
      <c r="B38" s="52" t="s">
        <v>53</v>
      </c>
      <c r="C38" s="51">
        <v>8001</v>
      </c>
      <c r="D38" s="51">
        <v>80010</v>
      </c>
      <c r="E38" s="58">
        <v>0</v>
      </c>
      <c r="F38" s="60" t="s">
        <v>805</v>
      </c>
      <c r="G38" s="59" t="str">
        <f t="shared" ref="G38:G44" si="3">+$G$3</f>
        <v>903</v>
      </c>
      <c r="H38" s="53" t="s">
        <v>74</v>
      </c>
      <c r="I38" s="53" t="s">
        <v>9</v>
      </c>
      <c r="J38" s="60" t="s">
        <v>295</v>
      </c>
      <c r="K38" s="53" t="s">
        <v>16</v>
      </c>
      <c r="L38" s="53" t="s">
        <v>9</v>
      </c>
      <c r="M38" s="54"/>
      <c r="N38" s="89"/>
      <c r="O38" s="88"/>
    </row>
    <row r="39" spans="2:15" x14ac:dyDescent="0.2">
      <c r="B39" s="57" t="s">
        <v>296</v>
      </c>
      <c r="C39" s="51">
        <v>8001</v>
      </c>
      <c r="D39" s="51">
        <v>80010</v>
      </c>
      <c r="E39" s="58">
        <v>0</v>
      </c>
      <c r="F39" s="60" t="s">
        <v>805</v>
      </c>
      <c r="G39" s="59" t="str">
        <f t="shared" si="3"/>
        <v>903</v>
      </c>
      <c r="H39" s="53" t="s">
        <v>74</v>
      </c>
      <c r="I39" s="53" t="s">
        <v>9</v>
      </c>
      <c r="J39" s="60" t="s">
        <v>264</v>
      </c>
      <c r="K39" s="53" t="s">
        <v>16</v>
      </c>
      <c r="L39" s="60" t="s">
        <v>272</v>
      </c>
      <c r="M39" s="54"/>
      <c r="N39" s="89"/>
      <c r="O39" s="88"/>
    </row>
    <row r="40" spans="2:15" ht="27" customHeight="1" x14ac:dyDescent="0.2">
      <c r="B40" s="52" t="s">
        <v>853</v>
      </c>
      <c r="C40" s="51">
        <v>8001</v>
      </c>
      <c r="D40" s="51">
        <v>80010</v>
      </c>
      <c r="E40" s="58">
        <v>0</v>
      </c>
      <c r="F40" s="60" t="s">
        <v>805</v>
      </c>
      <c r="G40" s="59" t="str">
        <f t="shared" si="3"/>
        <v>903</v>
      </c>
      <c r="H40" s="53" t="s">
        <v>74</v>
      </c>
      <c r="I40" s="53" t="s">
        <v>9</v>
      </c>
      <c r="J40" s="53" t="s">
        <v>741</v>
      </c>
      <c r="K40" s="53" t="s">
        <v>16</v>
      </c>
      <c r="L40" s="53" t="s">
        <v>9</v>
      </c>
      <c r="M40" s="54"/>
      <c r="N40" s="89"/>
      <c r="O40" s="88"/>
    </row>
    <row r="41" spans="2:15" ht="12.75" customHeight="1" x14ac:dyDescent="0.2">
      <c r="B41" s="102" t="s">
        <v>807</v>
      </c>
      <c r="C41" s="51">
        <v>8001</v>
      </c>
      <c r="D41" s="51">
        <v>80010</v>
      </c>
      <c r="E41" s="58">
        <v>0</v>
      </c>
      <c r="F41" s="60" t="s">
        <v>805</v>
      </c>
      <c r="G41" s="59" t="str">
        <f t="shared" si="3"/>
        <v>903</v>
      </c>
      <c r="H41" s="53" t="s">
        <v>74</v>
      </c>
      <c r="I41" s="53" t="s">
        <v>9</v>
      </c>
      <c r="J41" s="60" t="s">
        <v>740</v>
      </c>
      <c r="K41" s="53" t="s">
        <v>16</v>
      </c>
      <c r="L41" s="60" t="s">
        <v>9</v>
      </c>
      <c r="M41" s="54"/>
      <c r="N41" s="89"/>
      <c r="O41" s="91"/>
    </row>
    <row r="42" spans="2:15" x14ac:dyDescent="0.2">
      <c r="B42" s="57" t="s">
        <v>551</v>
      </c>
      <c r="C42" s="51">
        <v>8001</v>
      </c>
      <c r="D42" s="51">
        <v>80010</v>
      </c>
      <c r="E42" s="58">
        <v>0</v>
      </c>
      <c r="F42" s="60" t="s">
        <v>805</v>
      </c>
      <c r="G42" s="59" t="str">
        <f t="shared" si="3"/>
        <v>903</v>
      </c>
      <c r="H42" s="56" t="s">
        <v>74</v>
      </c>
      <c r="I42" s="53" t="s">
        <v>9</v>
      </c>
      <c r="J42" s="53" t="s">
        <v>273</v>
      </c>
      <c r="K42" s="53" t="s">
        <v>16</v>
      </c>
      <c r="L42" s="53" t="s">
        <v>9</v>
      </c>
      <c r="M42" s="54"/>
      <c r="N42" s="94"/>
      <c r="O42" s="91"/>
    </row>
    <row r="43" spans="2:15" x14ac:dyDescent="0.2">
      <c r="B43" s="57" t="s">
        <v>551</v>
      </c>
      <c r="C43" s="51">
        <v>8001</v>
      </c>
      <c r="D43" s="51">
        <v>80010</v>
      </c>
      <c r="E43" s="58">
        <v>0</v>
      </c>
      <c r="F43" s="60" t="s">
        <v>805</v>
      </c>
      <c r="G43" s="59" t="str">
        <f t="shared" si="3"/>
        <v>903</v>
      </c>
      <c r="H43" s="56" t="s">
        <v>74</v>
      </c>
      <c r="I43" s="53" t="s">
        <v>9</v>
      </c>
      <c r="J43" s="53" t="s">
        <v>273</v>
      </c>
      <c r="K43" s="53" t="s">
        <v>16</v>
      </c>
      <c r="L43" s="53" t="s">
        <v>9</v>
      </c>
      <c r="M43" s="54"/>
      <c r="N43" s="89"/>
      <c r="O43" s="88"/>
    </row>
    <row r="44" spans="2:15" x14ac:dyDescent="0.2">
      <c r="B44" s="57" t="s">
        <v>551</v>
      </c>
      <c r="C44" s="51">
        <v>8001</v>
      </c>
      <c r="D44" s="51">
        <v>80010</v>
      </c>
      <c r="E44" s="58">
        <v>0</v>
      </c>
      <c r="F44" s="60" t="s">
        <v>805</v>
      </c>
      <c r="G44" s="59" t="str">
        <f t="shared" si="3"/>
        <v>903</v>
      </c>
      <c r="H44" s="56" t="s">
        <v>74</v>
      </c>
      <c r="I44" s="53" t="s">
        <v>9</v>
      </c>
      <c r="J44" s="53" t="s">
        <v>273</v>
      </c>
      <c r="K44" s="53" t="s">
        <v>16</v>
      </c>
      <c r="L44" s="53" t="s">
        <v>9</v>
      </c>
      <c r="M44" s="54"/>
      <c r="N44" s="89"/>
      <c r="O44" s="89"/>
    </row>
    <row r="45" spans="2:15" x14ac:dyDescent="0.2">
      <c r="B45" s="52" t="s">
        <v>548</v>
      </c>
      <c r="E45" s="58"/>
      <c r="F45" s="53"/>
      <c r="G45" s="59"/>
      <c r="H45" s="53"/>
      <c r="I45" s="53"/>
      <c r="J45" s="53"/>
      <c r="K45" s="53"/>
      <c r="L45" s="53"/>
      <c r="M45" s="111">
        <f>SUBTOTAL(109,M38:M44)-SUMIF(RevTable39[Source/ Object],1979,RevTable39[DP Amount])</f>
        <v>0</v>
      </c>
      <c r="N45" s="112"/>
      <c r="O45" s="88"/>
    </row>
    <row r="46" spans="2:15" x14ac:dyDescent="0.2">
      <c r="F46" s="53"/>
      <c r="G46" s="53"/>
      <c r="H46" s="53"/>
      <c r="I46" s="53"/>
      <c r="J46" s="53"/>
      <c r="K46" s="53"/>
      <c r="L46" s="53"/>
      <c r="N46" s="112"/>
      <c r="O46" s="88"/>
    </row>
    <row r="47" spans="2:15" ht="12.75" customHeight="1" x14ac:dyDescent="0.2">
      <c r="B47" s="51" t="s">
        <v>549</v>
      </c>
      <c r="C47" s="51" t="s">
        <v>271</v>
      </c>
      <c r="D47" s="51" t="s">
        <v>276</v>
      </c>
      <c r="E47" s="51" t="s">
        <v>277</v>
      </c>
      <c r="F47" s="53" t="s">
        <v>4</v>
      </c>
      <c r="G47" s="53" t="s">
        <v>5</v>
      </c>
      <c r="H47" s="53" t="s">
        <v>6</v>
      </c>
      <c r="I47" s="53" t="s">
        <v>7</v>
      </c>
      <c r="J47" s="53" t="s">
        <v>34</v>
      </c>
      <c r="K47" s="53" t="s">
        <v>8</v>
      </c>
      <c r="L47" s="53" t="s">
        <v>278</v>
      </c>
      <c r="M47" s="51" t="s">
        <v>553</v>
      </c>
      <c r="N47" s="89"/>
      <c r="O47" s="121"/>
    </row>
    <row r="48" spans="2:15" x14ac:dyDescent="0.2">
      <c r="B48" s="52" t="s">
        <v>718</v>
      </c>
      <c r="C48" s="51">
        <v>8001</v>
      </c>
      <c r="D48" s="51">
        <v>80010</v>
      </c>
      <c r="E48" s="58">
        <v>0</v>
      </c>
      <c r="F48" s="60" t="s">
        <v>805</v>
      </c>
      <c r="G48" s="59" t="str">
        <f t="shared" ref="G48:G52" si="4">+$G$3</f>
        <v>903</v>
      </c>
      <c r="H48" s="53" t="s">
        <v>74</v>
      </c>
      <c r="I48" s="53" t="s">
        <v>281</v>
      </c>
      <c r="J48" s="53" t="s">
        <v>14</v>
      </c>
      <c r="K48" s="53" t="s">
        <v>16</v>
      </c>
      <c r="L48" s="53" t="s">
        <v>9</v>
      </c>
      <c r="M48" s="54"/>
      <c r="N48" s="89"/>
      <c r="O48" s="94"/>
    </row>
    <row r="49" spans="2:15" x14ac:dyDescent="0.2">
      <c r="B49" s="52" t="s">
        <v>715</v>
      </c>
      <c r="C49" s="51">
        <v>8001</v>
      </c>
      <c r="D49" s="51">
        <v>80010</v>
      </c>
      <c r="E49" s="58">
        <v>0</v>
      </c>
      <c r="F49" s="60" t="s">
        <v>805</v>
      </c>
      <c r="G49" s="59" t="str">
        <f t="shared" si="4"/>
        <v>903</v>
      </c>
      <c r="H49" s="53" t="s">
        <v>74</v>
      </c>
      <c r="I49" s="53" t="s">
        <v>37</v>
      </c>
      <c r="J49" s="53" t="s">
        <v>96</v>
      </c>
      <c r="K49" s="53" t="s">
        <v>16</v>
      </c>
      <c r="L49" s="53" t="s">
        <v>9</v>
      </c>
      <c r="M49" s="54"/>
      <c r="N49" s="89"/>
      <c r="O49" s="94"/>
    </row>
    <row r="50" spans="2:15" ht="38.25" x14ac:dyDescent="0.2">
      <c r="B50" s="127" t="s">
        <v>808</v>
      </c>
      <c r="C50" s="51">
        <v>8001</v>
      </c>
      <c r="D50" s="51">
        <v>80010</v>
      </c>
      <c r="E50" s="58">
        <v>0</v>
      </c>
      <c r="F50" s="60" t="s">
        <v>805</v>
      </c>
      <c r="G50" s="59" t="str">
        <f t="shared" si="4"/>
        <v>903</v>
      </c>
      <c r="H50" s="53" t="s">
        <v>74</v>
      </c>
      <c r="I50" s="122" t="s">
        <v>36</v>
      </c>
      <c r="J50" s="53" t="s">
        <v>755</v>
      </c>
      <c r="K50" s="53" t="s">
        <v>16</v>
      </c>
      <c r="L50" s="53" t="s">
        <v>9</v>
      </c>
      <c r="M50" s="54"/>
      <c r="N50" s="89"/>
      <c r="O50" s="94"/>
    </row>
    <row r="51" spans="2:15" ht="12.75" customHeight="1" x14ac:dyDescent="0.2">
      <c r="B51" s="52" t="s">
        <v>716</v>
      </c>
      <c r="C51" s="51">
        <v>8001</v>
      </c>
      <c r="D51" s="51">
        <v>80010</v>
      </c>
      <c r="E51" s="58">
        <v>0</v>
      </c>
      <c r="F51" s="60" t="s">
        <v>805</v>
      </c>
      <c r="G51" s="59" t="str">
        <f t="shared" si="4"/>
        <v>903</v>
      </c>
      <c r="H51" s="53" t="s">
        <v>74</v>
      </c>
      <c r="I51" s="53" t="s">
        <v>281</v>
      </c>
      <c r="J51" s="53" t="s">
        <v>302</v>
      </c>
      <c r="K51" s="53" t="s">
        <v>16</v>
      </c>
      <c r="L51" s="53" t="s">
        <v>9</v>
      </c>
      <c r="M51" s="54"/>
      <c r="N51" s="113"/>
      <c r="O51" s="114"/>
    </row>
    <row r="52" spans="2:15" x14ac:dyDescent="0.2">
      <c r="B52" s="52" t="s">
        <v>717</v>
      </c>
      <c r="C52" s="51">
        <v>8001</v>
      </c>
      <c r="D52" s="51">
        <v>80010</v>
      </c>
      <c r="E52" s="58">
        <v>0</v>
      </c>
      <c r="F52" s="60" t="s">
        <v>805</v>
      </c>
      <c r="G52" s="59" t="str">
        <f t="shared" si="4"/>
        <v>903</v>
      </c>
      <c r="H52" s="53" t="s">
        <v>74</v>
      </c>
      <c r="I52" s="53" t="s">
        <v>281</v>
      </c>
      <c r="J52" s="60" t="s">
        <v>801</v>
      </c>
      <c r="K52" s="53" t="s">
        <v>16</v>
      </c>
      <c r="L52" s="53" t="s">
        <v>9</v>
      </c>
      <c r="M52" s="54"/>
      <c r="N52" s="89"/>
      <c r="O52" s="96"/>
    </row>
    <row r="53" spans="2:15" x14ac:dyDescent="0.2">
      <c r="B53" s="52" t="s">
        <v>548</v>
      </c>
      <c r="F53" s="53"/>
      <c r="G53" s="53"/>
      <c r="H53" s="53"/>
      <c r="I53" s="53"/>
      <c r="J53" s="53"/>
      <c r="K53" s="53"/>
      <c r="L53" s="53"/>
      <c r="M53" s="111">
        <f>SUBTOTAL(109,M48:M52)-SUMIF(ExpTable39[Source/ Object],529,ExpTable39[DP Amount])</f>
        <v>0</v>
      </c>
      <c r="N53" s="89"/>
      <c r="O53" s="89"/>
    </row>
    <row r="54" spans="2:15" x14ac:dyDescent="0.2">
      <c r="F54" s="53"/>
      <c r="G54" s="53"/>
      <c r="H54" s="53"/>
      <c r="I54" s="53"/>
      <c r="J54" s="53"/>
      <c r="K54" s="53"/>
      <c r="L54" s="53"/>
      <c r="N54" s="89"/>
      <c r="O54" s="89"/>
    </row>
    <row r="55" spans="2:15" x14ac:dyDescent="0.2">
      <c r="F55" s="53"/>
      <c r="I55" s="53"/>
      <c r="J55" s="53"/>
      <c r="K55" s="53"/>
      <c r="L55" s="53"/>
      <c r="N55" s="120"/>
      <c r="O55" s="89"/>
    </row>
    <row r="56" spans="2:15" x14ac:dyDescent="0.2">
      <c r="B56" s="117" t="s">
        <v>647</v>
      </c>
      <c r="C56" s="68"/>
      <c r="D56" s="68"/>
      <c r="E56" s="68"/>
      <c r="F56" s="118"/>
      <c r="G56" s="118"/>
      <c r="H56" s="118"/>
      <c r="I56" s="118"/>
      <c r="J56" s="118"/>
      <c r="K56" s="118"/>
      <c r="L56" s="118"/>
      <c r="M56" s="119">
        <f>+M45-M53</f>
        <v>0</v>
      </c>
    </row>
    <row r="57" spans="2:15" x14ac:dyDescent="0.2">
      <c r="F57" s="53"/>
      <c r="G57" s="53"/>
      <c r="H57" s="53"/>
      <c r="I57" s="53"/>
      <c r="J57" s="53"/>
      <c r="K57" s="53"/>
      <c r="L57" s="53"/>
    </row>
    <row r="58" spans="2:15" ht="13.5" thickBot="1" x14ac:dyDescent="0.25">
      <c r="F58" s="53"/>
      <c r="G58" s="53"/>
      <c r="H58" s="53"/>
      <c r="I58" s="53"/>
      <c r="J58" s="53"/>
      <c r="K58" s="53"/>
      <c r="L58" s="53"/>
    </row>
    <row r="59" spans="2:15" ht="153.75" thickBot="1" x14ac:dyDescent="0.25">
      <c r="B59" s="128" t="s">
        <v>830</v>
      </c>
      <c r="F59" s="53"/>
      <c r="G59" s="53"/>
      <c r="H59" s="53"/>
      <c r="I59" s="53"/>
      <c r="J59" s="53"/>
      <c r="K59" s="53"/>
      <c r="L59" s="53"/>
    </row>
    <row r="60" spans="2:15" x14ac:dyDescent="0.2">
      <c r="F60" s="53"/>
      <c r="G60" s="53"/>
      <c r="H60" s="53"/>
      <c r="I60" s="53"/>
      <c r="J60" s="53"/>
      <c r="K60" s="53"/>
      <c r="L60" s="53"/>
    </row>
    <row r="61" spans="2:15" x14ac:dyDescent="0.2">
      <c r="F61" s="53"/>
      <c r="G61" s="53"/>
      <c r="H61" s="53"/>
      <c r="I61" s="53"/>
      <c r="J61" s="53"/>
      <c r="K61" s="53"/>
      <c r="L61" s="53"/>
    </row>
    <row r="62" spans="2:15" x14ac:dyDescent="0.2">
      <c r="F62" s="53"/>
      <c r="G62" s="53"/>
      <c r="H62" s="53"/>
      <c r="I62" s="53"/>
      <c r="J62" s="53"/>
      <c r="K62" s="53"/>
      <c r="L62" s="53"/>
    </row>
    <row r="63" spans="2:15" x14ac:dyDescent="0.2">
      <c r="F63" s="53"/>
      <c r="G63" s="53"/>
      <c r="H63" s="53"/>
      <c r="I63" s="53"/>
      <c r="J63" s="53"/>
      <c r="K63" s="53"/>
      <c r="L63" s="53"/>
    </row>
    <row r="64" spans="2:15" x14ac:dyDescent="0.2">
      <c r="F64" s="53"/>
      <c r="G64" s="53"/>
      <c r="H64" s="53"/>
      <c r="I64" s="53"/>
      <c r="J64" s="53"/>
      <c r="K64" s="53"/>
      <c r="L64" s="53"/>
    </row>
    <row r="65" spans="6:12" x14ac:dyDescent="0.2">
      <c r="F65" s="53"/>
      <c r="G65" s="53"/>
      <c r="H65" s="53"/>
      <c r="I65" s="53"/>
      <c r="J65" s="53"/>
      <c r="K65" s="53"/>
      <c r="L65" s="53"/>
    </row>
    <row r="66" spans="6:12" x14ac:dyDescent="0.2">
      <c r="F66" s="53"/>
      <c r="G66" s="53"/>
      <c r="H66" s="53"/>
      <c r="I66" s="53"/>
      <c r="J66" s="53"/>
      <c r="K66" s="53"/>
      <c r="L66" s="53"/>
    </row>
    <row r="67" spans="6:12" x14ac:dyDescent="0.2">
      <c r="F67" s="53"/>
      <c r="G67" s="53"/>
      <c r="H67" s="53"/>
      <c r="I67" s="53"/>
      <c r="J67" s="53"/>
      <c r="K67" s="53"/>
      <c r="L67" s="53"/>
    </row>
    <row r="68" spans="6:12" x14ac:dyDescent="0.2">
      <c r="F68" s="53"/>
      <c r="G68" s="53"/>
      <c r="H68" s="53"/>
      <c r="I68" s="53"/>
      <c r="J68" s="53"/>
      <c r="K68" s="53"/>
      <c r="L68" s="53"/>
    </row>
    <row r="69" spans="6:12" x14ac:dyDescent="0.2">
      <c r="F69" s="53"/>
      <c r="G69" s="53"/>
      <c r="H69" s="53"/>
      <c r="I69" s="53"/>
      <c r="J69" s="53"/>
      <c r="K69" s="53"/>
      <c r="L69" s="53"/>
    </row>
    <row r="70" spans="6:12" x14ac:dyDescent="0.2">
      <c r="F70" s="53"/>
      <c r="G70" s="53"/>
      <c r="H70" s="53"/>
      <c r="I70" s="53"/>
      <c r="J70" s="53"/>
      <c r="K70" s="53"/>
      <c r="L70" s="53"/>
    </row>
    <row r="71" spans="6:12" x14ac:dyDescent="0.2">
      <c r="F71" s="53"/>
      <c r="G71" s="53"/>
      <c r="H71" s="53"/>
      <c r="I71" s="53"/>
      <c r="J71" s="53"/>
      <c r="K71" s="53"/>
      <c r="L71" s="53"/>
    </row>
    <row r="72" spans="6:12" x14ac:dyDescent="0.2">
      <c r="F72" s="53"/>
      <c r="G72" s="53"/>
      <c r="H72" s="53"/>
      <c r="I72" s="53"/>
      <c r="J72" s="53"/>
      <c r="K72" s="53"/>
      <c r="L72" s="53"/>
    </row>
    <row r="73" spans="6:12" x14ac:dyDescent="0.2">
      <c r="F73" s="53"/>
      <c r="G73" s="53"/>
      <c r="H73" s="53"/>
      <c r="I73" s="53"/>
      <c r="J73" s="53"/>
      <c r="K73" s="53"/>
      <c r="L73" s="53"/>
    </row>
    <row r="74" spans="6:12" x14ac:dyDescent="0.2">
      <c r="F74" s="53"/>
      <c r="G74" s="53"/>
      <c r="H74" s="53"/>
      <c r="I74" s="53"/>
      <c r="J74" s="53"/>
      <c r="K74" s="53"/>
      <c r="L74" s="53"/>
    </row>
    <row r="75" spans="6:12" x14ac:dyDescent="0.2">
      <c r="F75" s="53"/>
      <c r="G75" s="53"/>
      <c r="H75" s="53"/>
      <c r="I75" s="53"/>
      <c r="J75" s="53"/>
      <c r="K75" s="53"/>
      <c r="L75" s="53"/>
    </row>
    <row r="76" spans="6:12" x14ac:dyDescent="0.2">
      <c r="F76" s="53"/>
      <c r="G76" s="53"/>
      <c r="H76" s="53"/>
      <c r="I76" s="53"/>
      <c r="J76" s="53"/>
      <c r="K76" s="53"/>
      <c r="L76" s="53"/>
    </row>
    <row r="77" spans="6:12" x14ac:dyDescent="0.2">
      <c r="F77" s="53"/>
      <c r="G77" s="53"/>
      <c r="H77" s="53"/>
      <c r="I77" s="53"/>
      <c r="J77" s="53"/>
      <c r="K77" s="53"/>
      <c r="L77" s="53"/>
    </row>
    <row r="78" spans="6:12" x14ac:dyDescent="0.2">
      <c r="F78" s="53"/>
      <c r="G78" s="53"/>
      <c r="H78" s="53"/>
      <c r="I78" s="53"/>
      <c r="J78" s="53"/>
      <c r="K78" s="53"/>
      <c r="L78" s="53"/>
    </row>
    <row r="79" spans="6:12" x14ac:dyDescent="0.2">
      <c r="F79" s="53"/>
      <c r="G79" s="53"/>
      <c r="H79" s="53"/>
      <c r="I79" s="53"/>
      <c r="J79" s="53"/>
      <c r="K79" s="53"/>
      <c r="L79" s="53"/>
    </row>
    <row r="80" spans="6:12" x14ac:dyDescent="0.2">
      <c r="F80" s="53"/>
      <c r="G80" s="53"/>
      <c r="H80" s="53"/>
      <c r="I80" s="53"/>
      <c r="J80" s="53"/>
      <c r="K80" s="53"/>
      <c r="L80" s="53"/>
    </row>
    <row r="81" spans="2:12" x14ac:dyDescent="0.2">
      <c r="B81" s="51"/>
      <c r="F81" s="53"/>
      <c r="G81" s="53"/>
      <c r="H81" s="53"/>
      <c r="I81" s="53"/>
      <c r="J81" s="53"/>
      <c r="K81" s="53"/>
      <c r="L81" s="53"/>
    </row>
    <row r="82" spans="2:12" x14ac:dyDescent="0.2">
      <c r="B82" s="51"/>
      <c r="F82" s="53"/>
      <c r="G82" s="53"/>
      <c r="H82" s="53"/>
      <c r="I82" s="53"/>
      <c r="J82" s="53"/>
      <c r="K82" s="53"/>
      <c r="L82" s="53"/>
    </row>
    <row r="83" spans="2:12" x14ac:dyDescent="0.2">
      <c r="B83" s="51"/>
      <c r="F83" s="53"/>
      <c r="G83" s="53"/>
      <c r="H83" s="53"/>
      <c r="I83" s="53"/>
      <c r="J83" s="53"/>
      <c r="K83" s="53"/>
      <c r="L83" s="53"/>
    </row>
    <row r="84" spans="2:12" x14ac:dyDescent="0.2">
      <c r="B84" s="51"/>
      <c r="F84" s="53"/>
      <c r="G84" s="53"/>
      <c r="H84" s="53"/>
      <c r="I84" s="53"/>
      <c r="J84" s="53"/>
      <c r="K84" s="53"/>
      <c r="L84" s="53"/>
    </row>
    <row r="85" spans="2:12" x14ac:dyDescent="0.2">
      <c r="B85" s="51"/>
      <c r="F85" s="53"/>
      <c r="G85" s="53"/>
      <c r="H85" s="53"/>
      <c r="I85" s="53"/>
      <c r="J85" s="53"/>
      <c r="K85" s="53"/>
      <c r="L85" s="53"/>
    </row>
    <row r="86" spans="2:12" x14ac:dyDescent="0.2">
      <c r="B86" s="51"/>
      <c r="F86" s="53"/>
      <c r="G86" s="53"/>
      <c r="H86" s="53"/>
      <c r="I86" s="53"/>
      <c r="J86" s="53"/>
      <c r="K86" s="53"/>
      <c r="L86" s="53"/>
    </row>
    <row r="87" spans="2:12" x14ac:dyDescent="0.2">
      <c r="B87" s="51"/>
      <c r="F87" s="53"/>
      <c r="G87" s="53"/>
      <c r="H87" s="53"/>
      <c r="I87" s="53"/>
      <c r="J87" s="53"/>
      <c r="K87" s="53"/>
      <c r="L87" s="53"/>
    </row>
    <row r="88" spans="2:12" x14ac:dyDescent="0.2">
      <c r="B88" s="51"/>
      <c r="F88" s="53"/>
      <c r="G88" s="53"/>
      <c r="H88" s="53"/>
      <c r="I88" s="53"/>
      <c r="J88" s="53"/>
      <c r="K88" s="53"/>
      <c r="L88" s="53"/>
    </row>
    <row r="89" spans="2:12" x14ac:dyDescent="0.2">
      <c r="B89" s="51"/>
      <c r="F89" s="53"/>
      <c r="G89" s="53"/>
      <c r="H89" s="53"/>
      <c r="I89" s="53"/>
      <c r="J89" s="53"/>
      <c r="K89" s="53"/>
      <c r="L89" s="53"/>
    </row>
    <row r="90" spans="2:12" x14ac:dyDescent="0.2">
      <c r="B90" s="51"/>
      <c r="F90" s="53"/>
      <c r="G90" s="53"/>
      <c r="H90" s="53"/>
      <c r="I90" s="53"/>
      <c r="J90" s="53"/>
      <c r="K90" s="53"/>
      <c r="L90" s="53"/>
    </row>
    <row r="91" spans="2:12" x14ac:dyDescent="0.2">
      <c r="B91" s="51"/>
      <c r="F91" s="53"/>
      <c r="G91" s="53"/>
      <c r="H91" s="53"/>
      <c r="I91" s="53"/>
      <c r="J91" s="53"/>
      <c r="K91" s="53"/>
      <c r="L91" s="53"/>
    </row>
    <row r="92" spans="2:12" x14ac:dyDescent="0.2">
      <c r="B92" s="51"/>
      <c r="F92" s="53"/>
      <c r="G92" s="53"/>
      <c r="H92" s="53"/>
      <c r="I92" s="53"/>
      <c r="J92" s="53"/>
      <c r="K92" s="53"/>
      <c r="L92" s="53"/>
    </row>
    <row r="93" spans="2:12" x14ac:dyDescent="0.2">
      <c r="B93" s="51"/>
      <c r="F93" s="53"/>
      <c r="G93" s="53"/>
      <c r="H93" s="53"/>
      <c r="I93" s="53"/>
      <c r="J93" s="53"/>
      <c r="K93" s="53"/>
      <c r="L93" s="53"/>
    </row>
    <row r="94" spans="2:12" x14ac:dyDescent="0.2">
      <c r="B94" s="51"/>
      <c r="F94" s="53"/>
      <c r="G94" s="53"/>
      <c r="H94" s="53"/>
      <c r="I94" s="53"/>
      <c r="J94" s="53"/>
      <c r="K94" s="53"/>
      <c r="L94" s="53"/>
    </row>
    <row r="95" spans="2:12" x14ac:dyDescent="0.2">
      <c r="B95" s="51"/>
      <c r="F95" s="53"/>
      <c r="G95" s="53"/>
      <c r="H95" s="53"/>
      <c r="I95" s="53"/>
      <c r="J95" s="53"/>
      <c r="K95" s="53"/>
      <c r="L95" s="53"/>
    </row>
    <row r="96" spans="2:12" x14ac:dyDescent="0.2">
      <c r="B96" s="51"/>
      <c r="F96" s="53"/>
      <c r="G96" s="53"/>
      <c r="H96" s="53"/>
      <c r="I96" s="53"/>
      <c r="J96" s="53"/>
      <c r="K96" s="53"/>
      <c r="L96" s="53"/>
    </row>
    <row r="97" spans="2:12" x14ac:dyDescent="0.2">
      <c r="B97" s="51"/>
      <c r="F97" s="53"/>
      <c r="G97" s="53"/>
      <c r="H97" s="53"/>
      <c r="I97" s="53"/>
      <c r="J97" s="53"/>
      <c r="K97" s="53"/>
      <c r="L97" s="53"/>
    </row>
    <row r="98" spans="2:12" x14ac:dyDescent="0.2">
      <c r="B98" s="51"/>
      <c r="F98" s="53"/>
      <c r="G98" s="53"/>
      <c r="H98" s="53"/>
      <c r="I98" s="53"/>
      <c r="J98" s="53"/>
      <c r="K98" s="53"/>
      <c r="L98" s="53"/>
    </row>
    <row r="99" spans="2:12" x14ac:dyDescent="0.2">
      <c r="B99" s="51"/>
      <c r="F99" s="53"/>
      <c r="G99" s="53"/>
      <c r="H99" s="53"/>
      <c r="I99" s="53"/>
      <c r="J99" s="53"/>
      <c r="K99" s="53"/>
      <c r="L99" s="53"/>
    </row>
    <row r="100" spans="2:12" x14ac:dyDescent="0.2">
      <c r="B100" s="51"/>
      <c r="F100" s="53"/>
      <c r="G100" s="53"/>
      <c r="H100" s="53"/>
      <c r="I100" s="53"/>
      <c r="J100" s="53"/>
      <c r="K100" s="53"/>
      <c r="L100" s="53"/>
    </row>
    <row r="101" spans="2:12" x14ac:dyDescent="0.2">
      <c r="B101" s="51"/>
      <c r="F101" s="53"/>
      <c r="G101" s="53"/>
      <c r="H101" s="53"/>
      <c r="I101" s="53"/>
      <c r="J101" s="53"/>
      <c r="K101" s="53"/>
      <c r="L101" s="53"/>
    </row>
    <row r="102" spans="2:12" x14ac:dyDescent="0.2">
      <c r="B102" s="51"/>
      <c r="F102" s="53"/>
      <c r="G102" s="53"/>
      <c r="H102" s="53"/>
      <c r="I102" s="53"/>
      <c r="J102" s="53"/>
      <c r="K102" s="53"/>
      <c r="L102" s="53"/>
    </row>
    <row r="103" spans="2:12" x14ac:dyDescent="0.2">
      <c r="B103" s="51"/>
      <c r="F103" s="53"/>
      <c r="G103" s="53"/>
      <c r="H103" s="53"/>
      <c r="I103" s="53"/>
      <c r="J103" s="53"/>
      <c r="K103" s="53"/>
      <c r="L103" s="53"/>
    </row>
    <row r="104" spans="2:12" x14ac:dyDescent="0.2">
      <c r="B104" s="51"/>
      <c r="F104" s="53"/>
      <c r="G104" s="53"/>
      <c r="H104" s="53"/>
      <c r="I104" s="53"/>
      <c r="J104" s="53"/>
      <c r="K104" s="53"/>
      <c r="L104" s="53"/>
    </row>
    <row r="105" spans="2:12" x14ac:dyDescent="0.2">
      <c r="B105" s="51"/>
      <c r="F105" s="53"/>
      <c r="G105" s="53"/>
      <c r="H105" s="53"/>
      <c r="I105" s="53"/>
      <c r="J105" s="53"/>
      <c r="K105" s="53"/>
      <c r="L105" s="53"/>
    </row>
    <row r="106" spans="2:12" x14ac:dyDescent="0.2">
      <c r="B106" s="51"/>
      <c r="F106" s="53"/>
      <c r="G106" s="53"/>
      <c r="H106" s="53"/>
      <c r="I106" s="53"/>
      <c r="J106" s="53"/>
      <c r="K106" s="53"/>
      <c r="L106" s="53"/>
    </row>
    <row r="107" spans="2:12" x14ac:dyDescent="0.2">
      <c r="B107" s="51"/>
      <c r="F107" s="53"/>
      <c r="G107" s="53"/>
      <c r="H107" s="53"/>
      <c r="I107" s="53"/>
      <c r="J107" s="53"/>
      <c r="K107" s="53"/>
      <c r="L107" s="53"/>
    </row>
    <row r="108" spans="2:12" x14ac:dyDescent="0.2">
      <c r="B108" s="51"/>
      <c r="F108" s="53"/>
      <c r="G108" s="53"/>
      <c r="H108" s="53"/>
      <c r="I108" s="53"/>
      <c r="J108" s="53"/>
      <c r="K108" s="53"/>
      <c r="L108" s="53"/>
    </row>
    <row r="109" spans="2:12" x14ac:dyDescent="0.2">
      <c r="B109" s="51"/>
      <c r="F109" s="53"/>
      <c r="G109" s="53"/>
      <c r="H109" s="53"/>
      <c r="I109" s="53"/>
      <c r="J109" s="53"/>
      <c r="K109" s="53"/>
      <c r="L109" s="53"/>
    </row>
    <row r="110" spans="2:12" x14ac:dyDescent="0.2">
      <c r="B110" s="51"/>
      <c r="F110" s="53"/>
      <c r="G110" s="53"/>
      <c r="H110" s="53"/>
      <c r="I110" s="53"/>
      <c r="J110" s="53"/>
      <c r="K110" s="53"/>
      <c r="L110" s="53"/>
    </row>
    <row r="111" spans="2:12" x14ac:dyDescent="0.2">
      <c r="B111" s="51"/>
      <c r="F111" s="53"/>
      <c r="G111" s="53"/>
      <c r="H111" s="53"/>
      <c r="I111" s="53"/>
      <c r="J111" s="53"/>
      <c r="K111" s="53"/>
      <c r="L111" s="53"/>
    </row>
    <row r="112" spans="2:12" x14ac:dyDescent="0.2">
      <c r="B112" s="51"/>
      <c r="F112" s="53"/>
      <c r="G112" s="53"/>
      <c r="H112" s="53"/>
      <c r="I112" s="53"/>
      <c r="J112" s="53"/>
      <c r="K112" s="53"/>
      <c r="L112" s="53"/>
    </row>
    <row r="113" spans="2:12" x14ac:dyDescent="0.2">
      <c r="B113" s="51"/>
      <c r="F113" s="53"/>
      <c r="G113" s="53"/>
      <c r="H113" s="53"/>
      <c r="I113" s="53"/>
      <c r="J113" s="53"/>
      <c r="K113" s="53"/>
      <c r="L113" s="53"/>
    </row>
    <row r="114" spans="2:12" x14ac:dyDescent="0.2">
      <c r="B114" s="51"/>
      <c r="F114" s="53"/>
      <c r="G114" s="53"/>
      <c r="H114" s="53"/>
      <c r="I114" s="53"/>
      <c r="J114" s="53"/>
      <c r="K114" s="53"/>
      <c r="L114" s="53"/>
    </row>
    <row r="115" spans="2:12" x14ac:dyDescent="0.2">
      <c r="B115" s="51"/>
      <c r="F115" s="53"/>
      <c r="G115" s="53"/>
      <c r="H115" s="53"/>
      <c r="I115" s="53"/>
      <c r="J115" s="53"/>
      <c r="K115" s="53"/>
      <c r="L115" s="53"/>
    </row>
    <row r="116" spans="2:12" x14ac:dyDescent="0.2">
      <c r="B116" s="51"/>
      <c r="F116" s="53"/>
      <c r="G116" s="53"/>
      <c r="H116" s="53"/>
      <c r="I116" s="53"/>
      <c r="J116" s="53"/>
      <c r="K116" s="53"/>
      <c r="L116" s="53"/>
    </row>
    <row r="117" spans="2:12" x14ac:dyDescent="0.2">
      <c r="B117" s="51"/>
      <c r="F117" s="53"/>
      <c r="G117" s="53"/>
      <c r="H117" s="53"/>
      <c r="I117" s="53"/>
      <c r="J117" s="53"/>
      <c r="K117" s="53"/>
      <c r="L117" s="53"/>
    </row>
    <row r="118" spans="2:12" x14ac:dyDescent="0.2">
      <c r="B118" s="51"/>
      <c r="F118" s="53"/>
      <c r="G118" s="53"/>
      <c r="H118" s="53"/>
      <c r="I118" s="53"/>
      <c r="J118" s="53"/>
      <c r="K118" s="53"/>
      <c r="L118" s="53"/>
    </row>
    <row r="119" spans="2:12" x14ac:dyDescent="0.2">
      <c r="B119" s="51"/>
      <c r="F119" s="53"/>
      <c r="G119" s="53"/>
      <c r="H119" s="53"/>
      <c r="I119" s="53"/>
      <c r="J119" s="53"/>
      <c r="K119" s="53"/>
      <c r="L119" s="53"/>
    </row>
    <row r="120" spans="2:12" x14ac:dyDescent="0.2">
      <c r="B120" s="51"/>
      <c r="F120" s="53"/>
      <c r="G120" s="53"/>
      <c r="H120" s="53"/>
      <c r="I120" s="53"/>
      <c r="J120" s="53"/>
      <c r="K120" s="53"/>
      <c r="L120" s="53"/>
    </row>
    <row r="121" spans="2:12" x14ac:dyDescent="0.2">
      <c r="B121" s="51"/>
      <c r="F121" s="53"/>
      <c r="G121" s="53"/>
      <c r="H121" s="53"/>
      <c r="I121" s="53"/>
      <c r="J121" s="53"/>
      <c r="K121" s="53"/>
      <c r="L121" s="53"/>
    </row>
    <row r="122" spans="2:12" x14ac:dyDescent="0.2">
      <c r="B122" s="51"/>
      <c r="F122" s="53"/>
      <c r="G122" s="53"/>
      <c r="H122" s="53"/>
      <c r="I122" s="53"/>
      <c r="J122" s="53"/>
      <c r="K122" s="53"/>
      <c r="L122" s="53"/>
    </row>
    <row r="123" spans="2:12" x14ac:dyDescent="0.2">
      <c r="B123" s="51"/>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6:12" s="51" customFormat="1" x14ac:dyDescent="0.2">
      <c r="F337" s="53"/>
      <c r="G337" s="53"/>
      <c r="H337" s="53"/>
      <c r="I337" s="53"/>
      <c r="J337" s="53"/>
      <c r="K337" s="53"/>
      <c r="L337" s="53"/>
    </row>
    <row r="338" spans="6:12" s="51" customFormat="1" x14ac:dyDescent="0.2">
      <c r="F338" s="53"/>
      <c r="G338" s="53"/>
      <c r="H338" s="53"/>
      <c r="I338" s="53"/>
      <c r="J338" s="53"/>
      <c r="K338" s="53"/>
      <c r="L338" s="53"/>
    </row>
    <row r="339" spans="6:12" s="51" customFormat="1" x14ac:dyDescent="0.2">
      <c r="F339" s="53"/>
      <c r="G339" s="53"/>
      <c r="H339" s="53"/>
      <c r="I339" s="53"/>
      <c r="J339" s="53"/>
      <c r="K339" s="53"/>
      <c r="L339" s="53"/>
    </row>
    <row r="340" spans="6:12" s="51" customFormat="1" x14ac:dyDescent="0.2">
      <c r="F340" s="53"/>
      <c r="G340" s="53"/>
      <c r="H340" s="53"/>
      <c r="I340" s="53"/>
      <c r="J340" s="53"/>
      <c r="K340" s="53"/>
      <c r="L340" s="53"/>
    </row>
    <row r="341" spans="6:12" s="51" customFormat="1" x14ac:dyDescent="0.2">
      <c r="F341" s="53"/>
      <c r="G341" s="53"/>
      <c r="H341" s="53"/>
      <c r="I341" s="53"/>
      <c r="J341" s="53"/>
      <c r="K341" s="53"/>
      <c r="L341" s="53"/>
    </row>
    <row r="342" spans="6:12" s="51" customFormat="1" x14ac:dyDescent="0.2">
      <c r="F342" s="53"/>
      <c r="G342" s="53"/>
      <c r="H342" s="53"/>
      <c r="I342" s="53"/>
      <c r="J342" s="53"/>
      <c r="K342" s="53"/>
      <c r="L342" s="53"/>
    </row>
    <row r="343" spans="6:12" s="51" customFormat="1" x14ac:dyDescent="0.2">
      <c r="F343" s="53"/>
      <c r="G343" s="53"/>
      <c r="H343" s="53"/>
      <c r="I343" s="53"/>
      <c r="J343" s="53"/>
      <c r="K343" s="53"/>
      <c r="L343" s="53"/>
    </row>
    <row r="344" spans="6:12" s="51" customFormat="1" x14ac:dyDescent="0.2">
      <c r="F344" s="53"/>
      <c r="G344" s="53"/>
      <c r="H344" s="53"/>
      <c r="I344" s="53"/>
      <c r="J344" s="53"/>
      <c r="K344" s="53"/>
      <c r="L344" s="53"/>
    </row>
    <row r="345" spans="6:12" s="51" customFormat="1" x14ac:dyDescent="0.2">
      <c r="F345" s="53"/>
      <c r="G345" s="53"/>
      <c r="H345" s="53"/>
      <c r="I345" s="53"/>
      <c r="J345" s="53"/>
      <c r="K345" s="53"/>
      <c r="L345" s="53"/>
    </row>
    <row r="346" spans="6:12" s="51" customFormat="1" x14ac:dyDescent="0.2">
      <c r="F346" s="53"/>
      <c r="G346" s="53"/>
      <c r="H346" s="53"/>
      <c r="I346" s="53"/>
      <c r="J346" s="53"/>
      <c r="K346" s="53"/>
      <c r="L346" s="53"/>
    </row>
    <row r="347" spans="6:12" s="51" customFormat="1" x14ac:dyDescent="0.2">
      <c r="F347" s="53"/>
      <c r="G347" s="53"/>
      <c r="H347" s="53"/>
      <c r="I347" s="53"/>
      <c r="J347" s="53"/>
      <c r="K347" s="53"/>
      <c r="L347" s="53"/>
    </row>
    <row r="348" spans="6:12" s="51" customFormat="1" x14ac:dyDescent="0.2">
      <c r="F348" s="53"/>
      <c r="G348" s="53"/>
      <c r="H348" s="53"/>
      <c r="I348" s="53"/>
      <c r="J348" s="53"/>
      <c r="K348" s="53"/>
      <c r="L348" s="53"/>
    </row>
    <row r="349" spans="6:12" s="51" customFormat="1" x14ac:dyDescent="0.2">
      <c r="F349" s="53"/>
      <c r="G349" s="53"/>
      <c r="H349" s="53"/>
      <c r="I349" s="53"/>
      <c r="J349" s="53"/>
      <c r="K349" s="53"/>
      <c r="L349" s="53"/>
    </row>
    <row r="350" spans="6:12" s="51" customFormat="1" x14ac:dyDescent="0.2">
      <c r="F350" s="53"/>
      <c r="G350" s="53"/>
      <c r="H350" s="53"/>
      <c r="I350" s="53"/>
      <c r="J350" s="53"/>
      <c r="K350" s="53"/>
      <c r="L350" s="53"/>
    </row>
    <row r="351" spans="6:12" s="51" customFormat="1" x14ac:dyDescent="0.2">
      <c r="F351" s="53"/>
      <c r="G351" s="53"/>
      <c r="H351" s="53"/>
      <c r="I351" s="53"/>
      <c r="J351" s="53"/>
      <c r="K351" s="53"/>
      <c r="L351" s="53"/>
    </row>
    <row r="352" spans="6:12" s="51" customFormat="1" x14ac:dyDescent="0.2">
      <c r="F352" s="53"/>
      <c r="G352" s="53"/>
      <c r="H352" s="53"/>
      <c r="I352" s="53"/>
      <c r="J352" s="53"/>
      <c r="K352" s="53"/>
      <c r="L352" s="53"/>
    </row>
    <row r="353" spans="6:12" s="51" customFormat="1" x14ac:dyDescent="0.2">
      <c r="F353" s="53"/>
      <c r="G353" s="53"/>
      <c r="H353" s="53"/>
      <c r="I353" s="53"/>
      <c r="J353" s="53"/>
      <c r="K353" s="53"/>
      <c r="L353" s="53"/>
    </row>
    <row r="354" spans="6:12" s="51" customFormat="1" x14ac:dyDescent="0.2">
      <c r="F354" s="53"/>
      <c r="G354" s="53"/>
      <c r="H354" s="53"/>
      <c r="I354" s="53"/>
      <c r="J354" s="53"/>
      <c r="K354" s="53"/>
      <c r="L354" s="53"/>
    </row>
    <row r="355" spans="6:12" s="51" customFormat="1" x14ac:dyDescent="0.2">
      <c r="F355" s="53"/>
      <c r="G355" s="53"/>
      <c r="H355" s="53"/>
      <c r="I355" s="53"/>
      <c r="J355" s="53"/>
      <c r="K355" s="53"/>
      <c r="L355" s="53"/>
    </row>
    <row r="356" spans="6:12" s="51" customFormat="1" x14ac:dyDescent="0.2">
      <c r="F356" s="53"/>
      <c r="G356" s="53"/>
      <c r="H356" s="53"/>
      <c r="I356" s="53"/>
      <c r="J356" s="53"/>
      <c r="K356" s="53"/>
      <c r="L356" s="53"/>
    </row>
    <row r="357" spans="6:12" s="51" customFormat="1" x14ac:dyDescent="0.2">
      <c r="F357" s="53"/>
      <c r="G357" s="53"/>
      <c r="H357" s="53"/>
      <c r="I357" s="53"/>
      <c r="J357" s="53"/>
      <c r="K357" s="53"/>
      <c r="L357" s="53"/>
    </row>
    <row r="358" spans="6:12" s="51" customFormat="1" x14ac:dyDescent="0.2">
      <c r="F358" s="53"/>
      <c r="G358" s="53"/>
      <c r="H358" s="53"/>
      <c r="I358" s="53"/>
      <c r="J358" s="53"/>
      <c r="K358" s="53"/>
      <c r="L358" s="53"/>
    </row>
    <row r="359" spans="6:12" s="51" customFormat="1" x14ac:dyDescent="0.2">
      <c r="F359" s="53"/>
      <c r="G359" s="53"/>
      <c r="H359" s="53"/>
      <c r="I359" s="53"/>
      <c r="J359" s="53"/>
      <c r="K359" s="53"/>
      <c r="L359" s="53"/>
    </row>
    <row r="360" spans="6:12" s="51" customFormat="1" x14ac:dyDescent="0.2">
      <c r="F360" s="53"/>
      <c r="G360" s="53"/>
      <c r="H360" s="53"/>
      <c r="I360" s="53"/>
      <c r="J360" s="53"/>
      <c r="K360" s="53"/>
      <c r="L360" s="53"/>
    </row>
    <row r="361" spans="6:12" s="51" customFormat="1" x14ac:dyDescent="0.2">
      <c r="F361" s="53"/>
      <c r="G361" s="53"/>
      <c r="H361" s="53"/>
      <c r="I361" s="53"/>
      <c r="J361" s="53"/>
      <c r="K361" s="53"/>
      <c r="L361" s="53"/>
    </row>
    <row r="362" spans="6:12" s="51" customFormat="1" x14ac:dyDescent="0.2">
      <c r="F362" s="53"/>
      <c r="G362" s="53"/>
      <c r="H362" s="53"/>
      <c r="I362" s="53"/>
      <c r="J362" s="53"/>
      <c r="K362" s="53"/>
      <c r="L362" s="53"/>
    </row>
    <row r="363" spans="6:12" s="51" customFormat="1" x14ac:dyDescent="0.2">
      <c r="F363" s="53"/>
      <c r="G363" s="53"/>
      <c r="H363" s="53"/>
      <c r="I363" s="53"/>
      <c r="J363" s="53"/>
      <c r="K363" s="53"/>
      <c r="L363" s="53"/>
    </row>
    <row r="364" spans="6:12" s="51" customFormat="1" x14ac:dyDescent="0.2">
      <c r="F364" s="53"/>
      <c r="G364" s="53"/>
      <c r="H364" s="53"/>
      <c r="I364" s="53"/>
      <c r="J364" s="53"/>
      <c r="K364" s="53"/>
      <c r="L364" s="53"/>
    </row>
    <row r="365" spans="6:12" s="51" customFormat="1" x14ac:dyDescent="0.2">
      <c r="F365" s="53"/>
      <c r="G365" s="53"/>
      <c r="H365" s="53"/>
      <c r="I365" s="53"/>
      <c r="J365" s="53"/>
      <c r="K365" s="53"/>
      <c r="L365" s="53"/>
    </row>
    <row r="366" spans="6:12" s="51" customFormat="1" x14ac:dyDescent="0.2">
      <c r="F366" s="53"/>
      <c r="G366" s="53"/>
      <c r="H366" s="53"/>
      <c r="I366" s="53"/>
      <c r="J366" s="53"/>
      <c r="K366" s="53"/>
      <c r="L366" s="53"/>
    </row>
    <row r="367" spans="6:12" s="51" customFormat="1" x14ac:dyDescent="0.2">
      <c r="F367" s="53"/>
      <c r="G367" s="53"/>
      <c r="H367" s="53"/>
      <c r="I367" s="53"/>
      <c r="J367" s="53"/>
      <c r="K367" s="53"/>
      <c r="L367" s="53"/>
    </row>
    <row r="368" spans="6:12" s="51" customFormat="1" x14ac:dyDescent="0.2">
      <c r="F368" s="53"/>
      <c r="G368" s="53"/>
      <c r="H368" s="53"/>
      <c r="I368" s="53"/>
      <c r="J368" s="53"/>
      <c r="K368" s="53"/>
      <c r="L368" s="53"/>
    </row>
    <row r="369" spans="6:12" s="51" customFormat="1" x14ac:dyDescent="0.2">
      <c r="F369" s="53"/>
      <c r="G369" s="53"/>
      <c r="H369" s="53"/>
      <c r="I369" s="53"/>
      <c r="J369" s="53"/>
      <c r="K369" s="53"/>
      <c r="L369" s="53"/>
    </row>
    <row r="370" spans="6:12" s="51" customFormat="1" x14ac:dyDescent="0.2">
      <c r="F370" s="53"/>
      <c r="G370" s="53"/>
      <c r="H370" s="53"/>
      <c r="I370" s="53"/>
      <c r="J370" s="53"/>
      <c r="K370" s="53"/>
      <c r="L370" s="53"/>
    </row>
    <row r="371" spans="6:12" s="51" customFormat="1" x14ac:dyDescent="0.2">
      <c r="F371" s="53"/>
      <c r="G371" s="53"/>
      <c r="H371" s="53"/>
      <c r="I371" s="53"/>
      <c r="J371" s="53"/>
      <c r="K371" s="53"/>
      <c r="L371" s="53"/>
    </row>
    <row r="372" spans="6:12" s="51" customFormat="1" x14ac:dyDescent="0.2">
      <c r="F372" s="53"/>
      <c r="G372" s="53"/>
      <c r="H372" s="53"/>
      <c r="I372" s="53"/>
      <c r="J372" s="53"/>
      <c r="K372" s="53"/>
      <c r="L372" s="53"/>
    </row>
    <row r="373" spans="6:12" s="51" customFormat="1" x14ac:dyDescent="0.2">
      <c r="F373" s="53"/>
      <c r="G373" s="53"/>
      <c r="H373" s="53"/>
      <c r="I373" s="53"/>
      <c r="J373" s="53"/>
      <c r="K373" s="53"/>
      <c r="L373" s="53"/>
    </row>
    <row r="374" spans="6:12" s="51" customFormat="1" x14ac:dyDescent="0.2">
      <c r="F374" s="53"/>
      <c r="G374" s="53"/>
      <c r="H374" s="53"/>
      <c r="I374" s="53"/>
      <c r="J374" s="53"/>
      <c r="K374" s="53"/>
      <c r="L374" s="53"/>
    </row>
    <row r="375" spans="6:12" s="51" customFormat="1" x14ac:dyDescent="0.2">
      <c r="F375" s="53"/>
      <c r="G375" s="53"/>
      <c r="H375" s="53"/>
      <c r="I375" s="53"/>
      <c r="J375" s="53"/>
      <c r="K375" s="53"/>
      <c r="L375" s="53"/>
    </row>
    <row r="376" spans="6:12" s="51" customFormat="1" x14ac:dyDescent="0.2">
      <c r="F376" s="53"/>
      <c r="G376" s="53"/>
      <c r="H376" s="53"/>
      <c r="I376" s="53"/>
      <c r="J376" s="53"/>
      <c r="K376" s="53"/>
      <c r="L376" s="53"/>
    </row>
    <row r="377" spans="6:12" s="51" customFormat="1" x14ac:dyDescent="0.2">
      <c r="F377" s="53"/>
      <c r="G377" s="53"/>
      <c r="H377" s="53"/>
      <c r="I377" s="53"/>
      <c r="J377" s="53"/>
      <c r="K377" s="53"/>
      <c r="L377" s="53"/>
    </row>
    <row r="378" spans="6:12" s="51" customFormat="1" x14ac:dyDescent="0.2">
      <c r="F378" s="53"/>
      <c r="G378" s="53"/>
      <c r="H378" s="53"/>
      <c r="I378" s="53"/>
      <c r="J378" s="53"/>
      <c r="K378" s="53"/>
      <c r="L378" s="53"/>
    </row>
    <row r="379" spans="6:12" s="51" customFormat="1" x14ac:dyDescent="0.2">
      <c r="F379" s="53"/>
      <c r="G379" s="53"/>
      <c r="H379" s="53"/>
      <c r="I379" s="53"/>
      <c r="J379" s="53"/>
      <c r="K379" s="53"/>
      <c r="L379" s="53"/>
    </row>
    <row r="380" spans="6:12" s="51" customFormat="1" x14ac:dyDescent="0.2">
      <c r="F380" s="53"/>
      <c r="G380" s="53"/>
      <c r="H380" s="53"/>
      <c r="I380" s="53"/>
      <c r="J380" s="53"/>
      <c r="K380" s="53"/>
      <c r="L380" s="53"/>
    </row>
    <row r="381" spans="6:12" s="51" customFormat="1" x14ac:dyDescent="0.2">
      <c r="F381" s="53"/>
      <c r="G381" s="53"/>
      <c r="H381" s="53"/>
      <c r="I381" s="53"/>
      <c r="J381" s="53"/>
      <c r="K381" s="53"/>
      <c r="L381" s="53"/>
    </row>
    <row r="382" spans="6:12" s="51" customFormat="1" x14ac:dyDescent="0.2">
      <c r="F382" s="53"/>
      <c r="G382" s="53"/>
      <c r="H382" s="53"/>
      <c r="I382" s="53"/>
      <c r="J382" s="53"/>
      <c r="K382" s="53"/>
      <c r="L382" s="53"/>
    </row>
    <row r="383" spans="6:12" s="51" customFormat="1" x14ac:dyDescent="0.2">
      <c r="F383" s="53"/>
      <c r="G383" s="53"/>
      <c r="H383" s="53"/>
      <c r="I383" s="53"/>
      <c r="J383" s="53"/>
      <c r="K383" s="53"/>
      <c r="L383" s="53"/>
    </row>
    <row r="384" spans="6:12" s="51" customFormat="1" x14ac:dyDescent="0.2">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2:12" x14ac:dyDescent="0.2">
      <c r="B1057" s="51"/>
      <c r="F1057" s="53"/>
      <c r="G1057" s="53"/>
      <c r="H1057" s="53"/>
      <c r="I1057" s="53"/>
      <c r="J1057" s="53"/>
      <c r="K1057" s="53"/>
      <c r="L1057" s="53"/>
    </row>
  </sheetData>
  <mergeCells count="1">
    <mergeCell ref="I1:L1"/>
  </mergeCells>
  <dataValidations count="1">
    <dataValidation type="list" allowBlank="1" showInputMessage="1" showErrorMessage="1" sqref="B3" xr:uid="{00000000-0002-0000-05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1057"/>
  <sheetViews>
    <sheetView workbookViewId="0">
      <selection activeCell="M1" sqref="M1"/>
    </sheetView>
  </sheetViews>
  <sheetFormatPr defaultColWidth="9.140625" defaultRowHeight="12.75" x14ac:dyDescent="0.2"/>
  <cols>
    <col min="1" max="1" width="2.85546875" style="51" customWidth="1"/>
    <col min="2" max="2" width="43.85546875"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60">
        <v>41</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60">
        <v>41</v>
      </c>
      <c r="G8" s="59" t="str">
        <f t="shared" ref="G8:G14" si="0">+$G$3</f>
        <v>903</v>
      </c>
      <c r="H8" s="53" t="s">
        <v>74</v>
      </c>
      <c r="I8" s="53" t="s">
        <v>9</v>
      </c>
      <c r="J8" s="53" t="s">
        <v>267</v>
      </c>
      <c r="K8" s="53" t="s">
        <v>16</v>
      </c>
      <c r="L8" s="53" t="s">
        <v>9</v>
      </c>
      <c r="M8" s="54"/>
      <c r="N8" s="89"/>
      <c r="O8" s="88"/>
    </row>
    <row r="9" spans="2:15" x14ac:dyDescent="0.2">
      <c r="B9" s="57" t="s">
        <v>637</v>
      </c>
      <c r="C9" s="51">
        <v>8001</v>
      </c>
      <c r="D9" s="51">
        <v>80010</v>
      </c>
      <c r="E9" s="58">
        <v>0</v>
      </c>
      <c r="F9" s="60">
        <v>41</v>
      </c>
      <c r="G9" s="59" t="str">
        <f t="shared" si="0"/>
        <v>903</v>
      </c>
      <c r="H9" s="53" t="s">
        <v>74</v>
      </c>
      <c r="I9" s="53" t="s">
        <v>9</v>
      </c>
      <c r="J9" s="60" t="s">
        <v>636</v>
      </c>
      <c r="K9" s="53" t="s">
        <v>16</v>
      </c>
      <c r="L9" s="53" t="s">
        <v>9</v>
      </c>
      <c r="M9" s="54"/>
      <c r="N9" s="89"/>
      <c r="O9" s="88"/>
    </row>
    <row r="10" spans="2:15" x14ac:dyDescent="0.2">
      <c r="B10" s="57" t="s">
        <v>282</v>
      </c>
      <c r="C10" s="51">
        <v>8001</v>
      </c>
      <c r="D10" s="51">
        <v>80010</v>
      </c>
      <c r="E10" s="58">
        <v>0</v>
      </c>
      <c r="F10" s="60">
        <v>41</v>
      </c>
      <c r="G10" s="59" t="str">
        <f t="shared" si="0"/>
        <v>903</v>
      </c>
      <c r="H10" s="53" t="s">
        <v>74</v>
      </c>
      <c r="I10" s="53" t="s">
        <v>9</v>
      </c>
      <c r="J10" s="53" t="s">
        <v>20</v>
      </c>
      <c r="K10" s="53" t="s">
        <v>16</v>
      </c>
      <c r="L10" s="53" t="s">
        <v>9</v>
      </c>
      <c r="M10" s="54"/>
      <c r="N10" s="89"/>
      <c r="O10" s="88"/>
    </row>
    <row r="11" spans="2:15" x14ac:dyDescent="0.2">
      <c r="B11" s="57" t="s">
        <v>311</v>
      </c>
      <c r="C11" s="51">
        <v>8001</v>
      </c>
      <c r="D11" s="51">
        <v>80010</v>
      </c>
      <c r="E11" s="58">
        <v>0</v>
      </c>
      <c r="F11" s="60">
        <v>41</v>
      </c>
      <c r="G11" s="59" t="str">
        <f t="shared" si="0"/>
        <v>903</v>
      </c>
      <c r="H11" s="53" t="s">
        <v>74</v>
      </c>
      <c r="I11" s="53" t="s">
        <v>9</v>
      </c>
      <c r="J11" s="53" t="s">
        <v>312</v>
      </c>
      <c r="K11" s="53" t="s">
        <v>16</v>
      </c>
      <c r="L11" s="53" t="s">
        <v>9</v>
      </c>
      <c r="M11" s="54"/>
      <c r="N11" s="89"/>
      <c r="O11" s="88"/>
    </row>
    <row r="12" spans="2:15" x14ac:dyDescent="0.2">
      <c r="B12" s="52" t="s">
        <v>570</v>
      </c>
      <c r="C12" s="51">
        <v>8001</v>
      </c>
      <c r="D12" s="51">
        <v>80010</v>
      </c>
      <c r="E12" s="58">
        <v>0</v>
      </c>
      <c r="F12" s="60">
        <v>41</v>
      </c>
      <c r="G12" s="59" t="str">
        <f t="shared" si="0"/>
        <v>903</v>
      </c>
      <c r="H12" s="53" t="s">
        <v>74</v>
      </c>
      <c r="I12" s="53" t="s">
        <v>9</v>
      </c>
      <c r="J12" s="53" t="s">
        <v>571</v>
      </c>
      <c r="K12" s="53" t="s">
        <v>16</v>
      </c>
      <c r="L12" s="53" t="s">
        <v>9</v>
      </c>
      <c r="M12" s="54"/>
      <c r="N12" s="89"/>
      <c r="O12" s="88"/>
    </row>
    <row r="13" spans="2:15" x14ac:dyDescent="0.2">
      <c r="B13" s="57" t="s">
        <v>50</v>
      </c>
      <c r="C13" s="51">
        <v>8001</v>
      </c>
      <c r="D13" s="51">
        <v>80010</v>
      </c>
      <c r="E13" s="58">
        <v>0</v>
      </c>
      <c r="F13" s="60">
        <v>41</v>
      </c>
      <c r="G13" s="59" t="str">
        <f t="shared" si="0"/>
        <v>903</v>
      </c>
      <c r="H13" s="53" t="s">
        <v>74</v>
      </c>
      <c r="I13" s="53" t="s">
        <v>9</v>
      </c>
      <c r="J13" s="53" t="s">
        <v>222</v>
      </c>
      <c r="K13" s="53" t="s">
        <v>16</v>
      </c>
      <c r="L13" s="53" t="s">
        <v>9</v>
      </c>
      <c r="M13" s="54"/>
      <c r="N13" s="89"/>
      <c r="O13" s="88"/>
    </row>
    <row r="14" spans="2:15" x14ac:dyDescent="0.2">
      <c r="B14" s="52" t="s">
        <v>568</v>
      </c>
      <c r="C14" s="51">
        <v>8001</v>
      </c>
      <c r="D14" s="51">
        <v>80010</v>
      </c>
      <c r="E14" s="58">
        <v>0</v>
      </c>
      <c r="F14" s="60">
        <v>41</v>
      </c>
      <c r="G14" s="59" t="str">
        <f t="shared" si="0"/>
        <v>903</v>
      </c>
      <c r="H14" s="53" t="s">
        <v>74</v>
      </c>
      <c r="I14" s="53" t="s">
        <v>9</v>
      </c>
      <c r="J14" s="53" t="s">
        <v>569</v>
      </c>
      <c r="K14" s="53" t="s">
        <v>16</v>
      </c>
      <c r="L14" s="53" t="s">
        <v>9</v>
      </c>
      <c r="M14" s="54"/>
      <c r="N14" s="92"/>
      <c r="O14" s="88"/>
    </row>
    <row r="15" spans="2:15" x14ac:dyDescent="0.2">
      <c r="B15" s="57" t="s">
        <v>548</v>
      </c>
      <c r="F15" s="53"/>
      <c r="G15" s="53"/>
      <c r="H15" s="53"/>
      <c r="I15" s="53"/>
      <c r="J15" s="53"/>
      <c r="K15" s="53"/>
      <c r="L15" s="53"/>
      <c r="M15" s="111">
        <f>SUM(M7:M14)</f>
        <v>0</v>
      </c>
      <c r="N15" s="89"/>
      <c r="O15" s="88"/>
    </row>
    <row r="16" spans="2:15" x14ac:dyDescent="0.2">
      <c r="B16" s="57"/>
      <c r="F16" s="53"/>
      <c r="G16" s="53"/>
      <c r="H16" s="53"/>
      <c r="I16" s="53"/>
      <c r="J16" s="53"/>
      <c r="K16" s="53"/>
      <c r="L16" s="53"/>
      <c r="N16" s="89"/>
      <c r="O16" s="88"/>
    </row>
    <row r="17" spans="2:15" x14ac:dyDescent="0.2">
      <c r="B17" s="51" t="s">
        <v>1</v>
      </c>
      <c r="C17" s="51" t="s">
        <v>271</v>
      </c>
      <c r="D17" s="51" t="s">
        <v>276</v>
      </c>
      <c r="E17" s="51" t="s">
        <v>277</v>
      </c>
      <c r="F17" s="53" t="s">
        <v>4</v>
      </c>
      <c r="G17" s="53" t="s">
        <v>5</v>
      </c>
      <c r="H17" s="53" t="s">
        <v>6</v>
      </c>
      <c r="I17" s="53" t="s">
        <v>7</v>
      </c>
      <c r="J17" s="53" t="s">
        <v>34</v>
      </c>
      <c r="K17" s="53" t="s">
        <v>8</v>
      </c>
      <c r="L17" s="53" t="s">
        <v>278</v>
      </c>
      <c r="M17" s="51" t="s">
        <v>553</v>
      </c>
      <c r="N17" s="89"/>
      <c r="O17" s="88"/>
    </row>
    <row r="18" spans="2:15" x14ac:dyDescent="0.2">
      <c r="B18" s="52" t="s">
        <v>268</v>
      </c>
      <c r="C18" s="51">
        <v>8001</v>
      </c>
      <c r="D18" s="51">
        <v>80010</v>
      </c>
      <c r="E18" s="58">
        <v>0</v>
      </c>
      <c r="F18" s="60">
        <v>41</v>
      </c>
      <c r="G18" s="59" t="str">
        <f t="shared" ref="G18:G24" si="1">+$G$3</f>
        <v>903</v>
      </c>
      <c r="H18" s="53" t="s">
        <v>74</v>
      </c>
      <c r="I18" s="53" t="s">
        <v>9</v>
      </c>
      <c r="J18" s="53" t="s">
        <v>269</v>
      </c>
      <c r="K18" s="53" t="s">
        <v>16</v>
      </c>
      <c r="L18" s="53" t="s">
        <v>9</v>
      </c>
      <c r="M18" s="54"/>
      <c r="N18" s="89"/>
      <c r="O18" s="88"/>
    </row>
    <row r="19" spans="2:15" x14ac:dyDescent="0.2">
      <c r="B19" s="57" t="s">
        <v>639</v>
      </c>
      <c r="C19" s="51">
        <v>8001</v>
      </c>
      <c r="D19" s="51">
        <v>80010</v>
      </c>
      <c r="E19" s="58">
        <v>0</v>
      </c>
      <c r="F19" s="60">
        <v>41</v>
      </c>
      <c r="G19" s="59" t="str">
        <f t="shared" si="1"/>
        <v>903</v>
      </c>
      <c r="H19" s="53" t="s">
        <v>74</v>
      </c>
      <c r="I19" s="53" t="s">
        <v>9</v>
      </c>
      <c r="J19" s="60" t="s">
        <v>638</v>
      </c>
      <c r="K19" s="53" t="s">
        <v>16</v>
      </c>
      <c r="L19" s="53" t="s">
        <v>9</v>
      </c>
      <c r="M19" s="54"/>
      <c r="N19" s="89"/>
      <c r="O19" s="88"/>
    </row>
    <row r="20" spans="2:15" x14ac:dyDescent="0.2">
      <c r="B20" s="52" t="s">
        <v>17</v>
      </c>
      <c r="C20" s="51">
        <v>8001</v>
      </c>
      <c r="D20" s="51">
        <v>80010</v>
      </c>
      <c r="E20" s="58">
        <v>0</v>
      </c>
      <c r="F20" s="60">
        <v>41</v>
      </c>
      <c r="G20" s="59" t="str">
        <f t="shared" si="1"/>
        <v>903</v>
      </c>
      <c r="H20" s="53" t="s">
        <v>74</v>
      </c>
      <c r="I20" s="53" t="s">
        <v>9</v>
      </c>
      <c r="J20" s="53" t="s">
        <v>18</v>
      </c>
      <c r="K20" s="53" t="s">
        <v>16</v>
      </c>
      <c r="L20" s="53" t="s">
        <v>9</v>
      </c>
      <c r="M20" s="54"/>
      <c r="N20" s="89"/>
      <c r="O20" s="88"/>
    </row>
    <row r="21" spans="2:15" x14ac:dyDescent="0.2">
      <c r="B21" s="57" t="s">
        <v>572</v>
      </c>
      <c r="C21" s="51">
        <v>8001</v>
      </c>
      <c r="D21" s="51">
        <v>80010</v>
      </c>
      <c r="E21" s="58">
        <v>0</v>
      </c>
      <c r="F21" s="60">
        <v>41</v>
      </c>
      <c r="G21" s="59" t="str">
        <f t="shared" si="1"/>
        <v>903</v>
      </c>
      <c r="H21" s="53" t="s">
        <v>74</v>
      </c>
      <c r="I21" s="53" t="s">
        <v>9</v>
      </c>
      <c r="J21" s="53" t="s">
        <v>573</v>
      </c>
      <c r="K21" s="53" t="s">
        <v>16</v>
      </c>
      <c r="L21" s="53" t="s">
        <v>9</v>
      </c>
      <c r="M21" s="54"/>
      <c r="N21" s="89"/>
      <c r="O21" s="88"/>
    </row>
    <row r="22" spans="2:15" x14ac:dyDescent="0.2">
      <c r="B22" s="52" t="s">
        <v>562</v>
      </c>
      <c r="C22" s="51">
        <v>8001</v>
      </c>
      <c r="D22" s="51">
        <v>80010</v>
      </c>
      <c r="E22" s="58">
        <v>0</v>
      </c>
      <c r="F22" s="60">
        <v>41</v>
      </c>
      <c r="G22" s="59" t="str">
        <f t="shared" si="1"/>
        <v>903</v>
      </c>
      <c r="H22" s="53" t="s">
        <v>74</v>
      </c>
      <c r="I22" s="53" t="s">
        <v>9</v>
      </c>
      <c r="J22" s="53" t="s">
        <v>39</v>
      </c>
      <c r="K22" s="53" t="s">
        <v>16</v>
      </c>
      <c r="L22" s="53" t="s">
        <v>9</v>
      </c>
      <c r="M22" s="54"/>
      <c r="N22" s="89"/>
      <c r="O22" s="88"/>
    </row>
    <row r="23" spans="2:15" x14ac:dyDescent="0.2">
      <c r="B23" s="52" t="s">
        <v>42</v>
      </c>
      <c r="C23" s="51">
        <v>8001</v>
      </c>
      <c r="D23" s="51">
        <v>80010</v>
      </c>
      <c r="E23" s="58">
        <v>0</v>
      </c>
      <c r="F23" s="60">
        <v>41</v>
      </c>
      <c r="G23" s="59" t="str">
        <f t="shared" si="1"/>
        <v>903</v>
      </c>
      <c r="H23" s="53" t="s">
        <v>74</v>
      </c>
      <c r="I23" s="53" t="s">
        <v>9</v>
      </c>
      <c r="J23" s="53" t="s">
        <v>43</v>
      </c>
      <c r="K23" s="53" t="s">
        <v>16</v>
      </c>
      <c r="L23" s="53" t="s">
        <v>9</v>
      </c>
      <c r="M23" s="54"/>
      <c r="N23" s="89"/>
      <c r="O23" s="88"/>
    </row>
    <row r="24" spans="2:15" x14ac:dyDescent="0.2">
      <c r="B24" s="57" t="s">
        <v>565</v>
      </c>
      <c r="C24" s="51">
        <v>8001</v>
      </c>
      <c r="D24" s="51">
        <v>80010</v>
      </c>
      <c r="E24" s="58">
        <v>0</v>
      </c>
      <c r="F24" s="60">
        <v>41</v>
      </c>
      <c r="G24" s="59" t="str">
        <f t="shared" si="1"/>
        <v>903</v>
      </c>
      <c r="H24" s="53" t="s">
        <v>74</v>
      </c>
      <c r="I24" s="53" t="s">
        <v>9</v>
      </c>
      <c r="J24" s="60" t="s">
        <v>567</v>
      </c>
      <c r="K24" s="53" t="s">
        <v>16</v>
      </c>
      <c r="L24" s="53" t="s">
        <v>9</v>
      </c>
      <c r="M24" s="54"/>
      <c r="N24" s="92"/>
      <c r="O24" s="88"/>
    </row>
    <row r="25" spans="2:15" x14ac:dyDescent="0.2">
      <c r="B25" s="52" t="s">
        <v>548</v>
      </c>
      <c r="F25" s="53"/>
      <c r="G25" s="53"/>
      <c r="H25" s="53"/>
      <c r="I25" s="53"/>
      <c r="J25" s="53"/>
      <c r="K25" s="53"/>
      <c r="L25" s="53"/>
      <c r="M25" s="111">
        <f t="shared" ref="M25" si="2">SUM(M18:M24)</f>
        <v>0</v>
      </c>
      <c r="N25" s="89"/>
      <c r="O25" s="88"/>
    </row>
    <row r="26" spans="2:15" x14ac:dyDescent="0.2">
      <c r="F26" s="53"/>
      <c r="G26" s="53"/>
      <c r="H26" s="53"/>
      <c r="I26" s="53"/>
      <c r="J26" s="53"/>
      <c r="K26" s="53"/>
      <c r="L26" s="53"/>
      <c r="N26" s="89"/>
      <c r="O26" s="88"/>
    </row>
    <row r="27" spans="2:15" x14ac:dyDescent="0.2">
      <c r="B27" s="51" t="s">
        <v>2</v>
      </c>
      <c r="C27" s="51" t="s">
        <v>271</v>
      </c>
      <c r="D27" s="51" t="s">
        <v>276</v>
      </c>
      <c r="E27" s="51" t="s">
        <v>277</v>
      </c>
      <c r="F27" s="53" t="s">
        <v>4</v>
      </c>
      <c r="G27" s="53" t="s">
        <v>5</v>
      </c>
      <c r="H27" s="53" t="s">
        <v>6</v>
      </c>
      <c r="I27" s="53" t="s">
        <v>7</v>
      </c>
      <c r="J27" s="53" t="s">
        <v>34</v>
      </c>
      <c r="K27" s="53" t="s">
        <v>8</v>
      </c>
      <c r="L27" s="53" t="s">
        <v>278</v>
      </c>
      <c r="M27" s="51" t="s">
        <v>553</v>
      </c>
      <c r="N27" s="89"/>
      <c r="O27" s="88"/>
    </row>
    <row r="28" spans="2:15" x14ac:dyDescent="0.2">
      <c r="B28" s="57" t="s">
        <v>287</v>
      </c>
      <c r="C28" s="51">
        <v>8001</v>
      </c>
      <c r="D28" s="51">
        <v>80010</v>
      </c>
      <c r="E28" s="58">
        <v>0</v>
      </c>
      <c r="F28" s="60">
        <v>41</v>
      </c>
      <c r="G28" s="59" t="str">
        <f t="shared" ref="G28:G33" si="3">+$G$3</f>
        <v>903</v>
      </c>
      <c r="H28" s="53" t="s">
        <v>74</v>
      </c>
      <c r="I28" s="53" t="s">
        <v>9</v>
      </c>
      <c r="J28" s="60" t="s">
        <v>285</v>
      </c>
      <c r="K28" s="53" t="s">
        <v>16</v>
      </c>
      <c r="L28" s="53" t="s">
        <v>9</v>
      </c>
      <c r="M28" s="54"/>
      <c r="N28" s="89"/>
      <c r="O28" s="88"/>
    </row>
    <row r="29" spans="2:15" x14ac:dyDescent="0.2">
      <c r="B29" s="57" t="s">
        <v>286</v>
      </c>
      <c r="C29" s="51">
        <v>8001</v>
      </c>
      <c r="D29" s="51">
        <v>80010</v>
      </c>
      <c r="E29" s="58">
        <v>0</v>
      </c>
      <c r="F29" s="60">
        <v>41</v>
      </c>
      <c r="G29" s="59" t="str">
        <f t="shared" si="3"/>
        <v>903</v>
      </c>
      <c r="H29" s="53" t="s">
        <v>74</v>
      </c>
      <c r="I29" s="53" t="s">
        <v>9</v>
      </c>
      <c r="J29" s="60" t="s">
        <v>288</v>
      </c>
      <c r="K29" s="53" t="s">
        <v>16</v>
      </c>
      <c r="L29" s="53" t="s">
        <v>9</v>
      </c>
      <c r="M29" s="54"/>
      <c r="N29" s="89"/>
      <c r="O29" s="88"/>
    </row>
    <row r="30" spans="2:15" x14ac:dyDescent="0.2">
      <c r="B30" s="57" t="s">
        <v>290</v>
      </c>
      <c r="C30" s="51">
        <v>8001</v>
      </c>
      <c r="D30" s="51">
        <v>80010</v>
      </c>
      <c r="E30" s="58">
        <v>0</v>
      </c>
      <c r="F30" s="60">
        <v>41</v>
      </c>
      <c r="G30" s="59" t="str">
        <f t="shared" si="3"/>
        <v>903</v>
      </c>
      <c r="H30" s="53" t="s">
        <v>74</v>
      </c>
      <c r="I30" s="53" t="s">
        <v>9</v>
      </c>
      <c r="J30" s="60" t="s">
        <v>291</v>
      </c>
      <c r="K30" s="53" t="s">
        <v>16</v>
      </c>
      <c r="L30" s="53" t="s">
        <v>9</v>
      </c>
      <c r="M30" s="54"/>
      <c r="N30" s="89"/>
      <c r="O30" s="88"/>
    </row>
    <row r="31" spans="2:15" x14ac:dyDescent="0.2">
      <c r="B31" s="57" t="s">
        <v>292</v>
      </c>
      <c r="C31" s="51">
        <v>8001</v>
      </c>
      <c r="D31" s="51">
        <v>80010</v>
      </c>
      <c r="E31" s="58">
        <v>0</v>
      </c>
      <c r="F31" s="60">
        <v>41</v>
      </c>
      <c r="G31" s="59" t="str">
        <f t="shared" si="3"/>
        <v>903</v>
      </c>
      <c r="H31" s="53" t="s">
        <v>74</v>
      </c>
      <c r="I31" s="53" t="s">
        <v>9</v>
      </c>
      <c r="J31" s="60" t="s">
        <v>293</v>
      </c>
      <c r="K31" s="53" t="s">
        <v>16</v>
      </c>
      <c r="L31" s="53" t="s">
        <v>9</v>
      </c>
      <c r="M31" s="54"/>
      <c r="N31" s="89"/>
      <c r="O31" s="88"/>
    </row>
    <row r="32" spans="2:15" ht="25.5" x14ac:dyDescent="0.2">
      <c r="B32" s="57" t="s">
        <v>530</v>
      </c>
      <c r="C32" s="51">
        <v>8001</v>
      </c>
      <c r="D32" s="51">
        <v>80010</v>
      </c>
      <c r="E32" s="58">
        <v>0</v>
      </c>
      <c r="F32" s="60">
        <v>41</v>
      </c>
      <c r="G32" s="59" t="str">
        <f t="shared" si="3"/>
        <v>903</v>
      </c>
      <c r="H32" s="53" t="s">
        <v>74</v>
      </c>
      <c r="I32" s="53" t="s">
        <v>9</v>
      </c>
      <c r="J32" s="53" t="s">
        <v>19</v>
      </c>
      <c r="K32" s="53" t="s">
        <v>16</v>
      </c>
      <c r="L32" s="53" t="s">
        <v>9</v>
      </c>
      <c r="M32" s="54"/>
      <c r="N32" s="89"/>
      <c r="O32" s="88"/>
    </row>
    <row r="33" spans="2:15" x14ac:dyDescent="0.2">
      <c r="B33" s="57" t="s">
        <v>658</v>
      </c>
      <c r="C33" s="51">
        <v>8001</v>
      </c>
      <c r="D33" s="51">
        <v>80010</v>
      </c>
      <c r="E33" s="58">
        <v>0</v>
      </c>
      <c r="F33" s="60">
        <v>41</v>
      </c>
      <c r="G33" s="59" t="str">
        <f t="shared" si="3"/>
        <v>903</v>
      </c>
      <c r="H33" s="53" t="s">
        <v>74</v>
      </c>
      <c r="I33" s="53" t="s">
        <v>9</v>
      </c>
      <c r="J33" s="60" t="s">
        <v>657</v>
      </c>
      <c r="K33" s="53" t="s">
        <v>16</v>
      </c>
      <c r="L33" s="53" t="s">
        <v>9</v>
      </c>
      <c r="M33" s="54"/>
      <c r="N33" s="89"/>
      <c r="O33" s="88"/>
    </row>
    <row r="34" spans="2:15" x14ac:dyDescent="0.2">
      <c r="B34" s="52" t="s">
        <v>548</v>
      </c>
      <c r="F34" s="53"/>
      <c r="G34" s="55"/>
      <c r="H34" s="53"/>
      <c r="I34" s="53"/>
      <c r="J34" s="53"/>
      <c r="K34" s="53"/>
      <c r="L34" s="53"/>
      <c r="M34" s="111">
        <f t="shared" ref="M34" si="4">SUM(M28:M33)</f>
        <v>0</v>
      </c>
      <c r="N34" s="89"/>
      <c r="O34" s="89"/>
    </row>
    <row r="35" spans="2:15" ht="12.75" customHeight="1" x14ac:dyDescent="0.2">
      <c r="B35" s="61" t="s">
        <v>206</v>
      </c>
      <c r="C35" s="61"/>
      <c r="D35" s="61"/>
      <c r="E35" s="61"/>
      <c r="F35" s="61"/>
      <c r="G35" s="61"/>
      <c r="H35" s="61"/>
      <c r="I35" s="61"/>
      <c r="J35" s="61"/>
      <c r="K35" s="53"/>
      <c r="L35" s="53"/>
      <c r="M35" s="111">
        <f>+M15-M25-M34</f>
        <v>0</v>
      </c>
      <c r="N35" s="89"/>
      <c r="O35" s="88"/>
    </row>
    <row r="36" spans="2:15" x14ac:dyDescent="0.2">
      <c r="F36" s="53"/>
      <c r="G36" s="53"/>
      <c r="H36" s="53"/>
      <c r="I36" s="53"/>
      <c r="J36" s="53"/>
      <c r="K36" s="53"/>
      <c r="L36" s="53"/>
      <c r="N36" s="89"/>
      <c r="O36" s="88"/>
    </row>
    <row r="37" spans="2:15" x14ac:dyDescent="0.2">
      <c r="B37" s="51" t="s">
        <v>3</v>
      </c>
      <c r="C37" s="51" t="s">
        <v>271</v>
      </c>
      <c r="D37" s="51" t="s">
        <v>276</v>
      </c>
      <c r="E37" s="51" t="s">
        <v>277</v>
      </c>
      <c r="F37" s="53" t="s">
        <v>4</v>
      </c>
      <c r="G37" s="53" t="s">
        <v>5</v>
      </c>
      <c r="H37" s="53" t="s">
        <v>6</v>
      </c>
      <c r="I37" s="53" t="s">
        <v>7</v>
      </c>
      <c r="J37" s="53" t="s">
        <v>34</v>
      </c>
      <c r="K37" s="53" t="s">
        <v>8</v>
      </c>
      <c r="L37" s="53" t="s">
        <v>278</v>
      </c>
      <c r="M37" s="51" t="s">
        <v>553</v>
      </c>
      <c r="N37" s="89"/>
      <c r="O37" s="88"/>
    </row>
    <row r="38" spans="2:15" x14ac:dyDescent="0.2">
      <c r="B38" s="52" t="s">
        <v>53</v>
      </c>
      <c r="C38" s="51">
        <v>8001</v>
      </c>
      <c r="D38" s="51">
        <v>80010</v>
      </c>
      <c r="E38" s="58">
        <v>0</v>
      </c>
      <c r="F38" s="60">
        <v>41</v>
      </c>
      <c r="G38" s="59" t="str">
        <f t="shared" ref="G38:G44" si="5">+$G$3</f>
        <v>903</v>
      </c>
      <c r="H38" s="53" t="s">
        <v>74</v>
      </c>
      <c r="I38" s="53" t="s">
        <v>9</v>
      </c>
      <c r="J38" s="60" t="s">
        <v>295</v>
      </c>
      <c r="K38" s="53" t="s">
        <v>16</v>
      </c>
      <c r="L38" s="53" t="s">
        <v>9</v>
      </c>
      <c r="M38" s="54"/>
      <c r="N38" s="89"/>
      <c r="O38" s="88"/>
    </row>
    <row r="39" spans="2:15" x14ac:dyDescent="0.2">
      <c r="B39" s="57" t="s">
        <v>296</v>
      </c>
      <c r="C39" s="51">
        <v>8001</v>
      </c>
      <c r="D39" s="51">
        <v>80010</v>
      </c>
      <c r="E39" s="58">
        <v>0</v>
      </c>
      <c r="F39" s="60">
        <v>41</v>
      </c>
      <c r="G39" s="59" t="str">
        <f t="shared" si="5"/>
        <v>903</v>
      </c>
      <c r="H39" s="53" t="s">
        <v>74</v>
      </c>
      <c r="I39" s="53" t="s">
        <v>9</v>
      </c>
      <c r="J39" s="60" t="s">
        <v>264</v>
      </c>
      <c r="K39" s="53" t="s">
        <v>16</v>
      </c>
      <c r="L39" s="60" t="s">
        <v>272</v>
      </c>
      <c r="M39" s="54"/>
      <c r="N39" s="89"/>
      <c r="O39" s="88"/>
    </row>
    <row r="40" spans="2:15" ht="25.5" x14ac:dyDescent="0.2">
      <c r="B40" s="52" t="s">
        <v>853</v>
      </c>
      <c r="C40" s="51">
        <v>8001</v>
      </c>
      <c r="D40" s="51">
        <v>80010</v>
      </c>
      <c r="E40" s="58">
        <v>0</v>
      </c>
      <c r="F40" s="60">
        <v>41</v>
      </c>
      <c r="G40" s="59" t="str">
        <f t="shared" si="5"/>
        <v>903</v>
      </c>
      <c r="H40" s="53" t="s">
        <v>74</v>
      </c>
      <c r="I40" s="53" t="s">
        <v>9</v>
      </c>
      <c r="J40" s="53" t="s">
        <v>741</v>
      </c>
      <c r="K40" s="53" t="s">
        <v>16</v>
      </c>
      <c r="L40" s="53" t="s">
        <v>9</v>
      </c>
      <c r="M40" s="54"/>
      <c r="N40" s="89"/>
      <c r="O40" s="88"/>
    </row>
    <row r="41" spans="2:15" ht="27" customHeight="1" x14ac:dyDescent="0.2">
      <c r="B41" s="102" t="s">
        <v>807</v>
      </c>
      <c r="C41" s="51">
        <v>8001</v>
      </c>
      <c r="D41" s="51">
        <v>80010</v>
      </c>
      <c r="E41" s="58">
        <v>0</v>
      </c>
      <c r="F41" s="60">
        <v>41</v>
      </c>
      <c r="G41" s="59" t="str">
        <f t="shared" si="5"/>
        <v>903</v>
      </c>
      <c r="H41" s="53" t="s">
        <v>74</v>
      </c>
      <c r="I41" s="53" t="s">
        <v>9</v>
      </c>
      <c r="J41" s="60" t="s">
        <v>740</v>
      </c>
      <c r="K41" s="53" t="s">
        <v>16</v>
      </c>
      <c r="L41" s="60" t="s">
        <v>9</v>
      </c>
      <c r="M41" s="54"/>
      <c r="N41" s="89"/>
      <c r="O41" s="88"/>
    </row>
    <row r="42" spans="2:15" ht="12.75" customHeight="1" x14ac:dyDescent="0.2">
      <c r="B42" s="57" t="s">
        <v>551</v>
      </c>
      <c r="C42" s="51">
        <v>8001</v>
      </c>
      <c r="D42" s="51">
        <v>80010</v>
      </c>
      <c r="E42" s="58">
        <v>0</v>
      </c>
      <c r="F42" s="60">
        <v>41</v>
      </c>
      <c r="G42" s="59" t="str">
        <f t="shared" si="5"/>
        <v>903</v>
      </c>
      <c r="H42" s="56" t="s">
        <v>74</v>
      </c>
      <c r="I42" s="53" t="s">
        <v>9</v>
      </c>
      <c r="J42" s="53" t="s">
        <v>273</v>
      </c>
      <c r="K42" s="53" t="s">
        <v>16</v>
      </c>
      <c r="L42" s="53" t="s">
        <v>9</v>
      </c>
      <c r="M42" s="54"/>
      <c r="N42" s="89"/>
      <c r="O42" s="91"/>
    </row>
    <row r="43" spans="2:15" x14ac:dyDescent="0.2">
      <c r="B43" s="57" t="s">
        <v>551</v>
      </c>
      <c r="C43" s="51">
        <v>8001</v>
      </c>
      <c r="D43" s="51">
        <v>80010</v>
      </c>
      <c r="E43" s="58">
        <v>0</v>
      </c>
      <c r="F43" s="60">
        <v>41</v>
      </c>
      <c r="G43" s="59" t="str">
        <f t="shared" si="5"/>
        <v>903</v>
      </c>
      <c r="H43" s="56" t="s">
        <v>74</v>
      </c>
      <c r="I43" s="53" t="s">
        <v>9</v>
      </c>
      <c r="J43" s="53" t="s">
        <v>273</v>
      </c>
      <c r="K43" s="53" t="s">
        <v>16</v>
      </c>
      <c r="L43" s="53" t="s">
        <v>9</v>
      </c>
      <c r="M43" s="54"/>
      <c r="N43" s="94"/>
      <c r="O43" s="91"/>
    </row>
    <row r="44" spans="2:15" x14ac:dyDescent="0.2">
      <c r="B44" s="57" t="s">
        <v>551</v>
      </c>
      <c r="C44" s="51">
        <v>8001</v>
      </c>
      <c r="D44" s="51">
        <v>80010</v>
      </c>
      <c r="E44" s="58">
        <v>0</v>
      </c>
      <c r="F44" s="60">
        <v>41</v>
      </c>
      <c r="G44" s="59" t="str">
        <f t="shared" si="5"/>
        <v>903</v>
      </c>
      <c r="H44" s="56" t="s">
        <v>74</v>
      </c>
      <c r="I44" s="53" t="s">
        <v>9</v>
      </c>
      <c r="J44" s="53" t="s">
        <v>273</v>
      </c>
      <c r="K44" s="53" t="s">
        <v>16</v>
      </c>
      <c r="L44" s="53" t="s">
        <v>9</v>
      </c>
      <c r="M44" s="54"/>
      <c r="N44" s="89"/>
      <c r="O44" s="88"/>
    </row>
    <row r="45" spans="2:15" x14ac:dyDescent="0.2">
      <c r="B45" s="52" t="s">
        <v>548</v>
      </c>
      <c r="E45" s="58"/>
      <c r="F45" s="53"/>
      <c r="G45" s="59"/>
      <c r="H45" s="53"/>
      <c r="I45" s="53"/>
      <c r="J45" s="53"/>
      <c r="K45" s="53"/>
      <c r="L45" s="53"/>
      <c r="M45" s="111">
        <f>SUBTOTAL(109,M38:M44)-SUMIF(RevTable3945[Source/ Object],1979,RevTable3945[DP Amount])</f>
        <v>0</v>
      </c>
      <c r="N45" s="89"/>
      <c r="O45" s="89"/>
    </row>
    <row r="46" spans="2:15" x14ac:dyDescent="0.2">
      <c r="F46" s="53"/>
      <c r="G46" s="53"/>
      <c r="H46" s="53"/>
      <c r="I46" s="53"/>
      <c r="J46" s="53"/>
      <c r="K46" s="53"/>
      <c r="L46" s="53"/>
      <c r="N46" s="112"/>
      <c r="O46" s="88"/>
    </row>
    <row r="47" spans="2:15" x14ac:dyDescent="0.2">
      <c r="B47" s="51" t="s">
        <v>549</v>
      </c>
      <c r="C47" s="51" t="s">
        <v>271</v>
      </c>
      <c r="D47" s="51" t="s">
        <v>276</v>
      </c>
      <c r="E47" s="51" t="s">
        <v>277</v>
      </c>
      <c r="F47" s="53" t="s">
        <v>4</v>
      </c>
      <c r="G47" s="53" t="s">
        <v>5</v>
      </c>
      <c r="H47" s="53" t="s">
        <v>6</v>
      </c>
      <c r="I47" s="53" t="s">
        <v>7</v>
      </c>
      <c r="J47" s="53" t="s">
        <v>34</v>
      </c>
      <c r="K47" s="53" t="s">
        <v>8</v>
      </c>
      <c r="L47" s="53" t="s">
        <v>278</v>
      </c>
      <c r="M47" s="51" t="s">
        <v>553</v>
      </c>
      <c r="N47" s="112"/>
      <c r="O47" s="88"/>
    </row>
    <row r="48" spans="2:15" ht="12.75" customHeight="1" x14ac:dyDescent="0.2">
      <c r="B48" s="52" t="s">
        <v>718</v>
      </c>
      <c r="C48" s="51">
        <v>8001</v>
      </c>
      <c r="D48" s="51">
        <v>80010</v>
      </c>
      <c r="E48" s="58">
        <v>0</v>
      </c>
      <c r="F48" s="60">
        <v>41</v>
      </c>
      <c r="G48" s="59" t="str">
        <f t="shared" ref="G48:G52" si="6">+$G$3</f>
        <v>903</v>
      </c>
      <c r="H48" s="53" t="s">
        <v>74</v>
      </c>
      <c r="I48" s="53" t="s">
        <v>281</v>
      </c>
      <c r="J48" s="53" t="s">
        <v>14</v>
      </c>
      <c r="K48" s="53" t="s">
        <v>16</v>
      </c>
      <c r="L48" s="53" t="s">
        <v>9</v>
      </c>
      <c r="M48" s="54"/>
      <c r="N48" s="89"/>
      <c r="O48" s="121"/>
    </row>
    <row r="49" spans="2:15" x14ac:dyDescent="0.2">
      <c r="B49" s="52" t="s">
        <v>715</v>
      </c>
      <c r="C49" s="51">
        <v>8001</v>
      </c>
      <c r="D49" s="51">
        <v>80010</v>
      </c>
      <c r="E49" s="58">
        <v>0</v>
      </c>
      <c r="F49" s="60">
        <v>41</v>
      </c>
      <c r="G49" s="59" t="str">
        <f t="shared" si="6"/>
        <v>903</v>
      </c>
      <c r="H49" s="53" t="s">
        <v>74</v>
      </c>
      <c r="I49" s="53" t="s">
        <v>37</v>
      </c>
      <c r="J49" s="53" t="s">
        <v>96</v>
      </c>
      <c r="K49" s="53" t="s">
        <v>16</v>
      </c>
      <c r="L49" s="53" t="s">
        <v>9</v>
      </c>
      <c r="M49" s="54"/>
      <c r="N49" s="89"/>
      <c r="O49" s="94"/>
    </row>
    <row r="50" spans="2:15" ht="38.25" x14ac:dyDescent="0.2">
      <c r="B50" s="127" t="s">
        <v>808</v>
      </c>
      <c r="C50" s="51">
        <v>8001</v>
      </c>
      <c r="D50" s="51">
        <v>80010</v>
      </c>
      <c r="E50" s="58">
        <v>0</v>
      </c>
      <c r="F50" s="60">
        <v>41</v>
      </c>
      <c r="G50" s="59" t="str">
        <f t="shared" si="6"/>
        <v>903</v>
      </c>
      <c r="H50" s="53" t="s">
        <v>74</v>
      </c>
      <c r="I50" s="122" t="s">
        <v>36</v>
      </c>
      <c r="J50" s="53" t="s">
        <v>755</v>
      </c>
      <c r="K50" s="53" t="s">
        <v>16</v>
      </c>
      <c r="L50" s="53" t="s">
        <v>9</v>
      </c>
      <c r="M50" s="54"/>
      <c r="N50" s="89"/>
      <c r="O50" s="94"/>
    </row>
    <row r="51" spans="2:15" x14ac:dyDescent="0.2">
      <c r="B51" s="52" t="s">
        <v>716</v>
      </c>
      <c r="C51" s="51">
        <v>8001</v>
      </c>
      <c r="D51" s="51">
        <v>80010</v>
      </c>
      <c r="E51" s="58">
        <v>0</v>
      </c>
      <c r="F51" s="60">
        <v>41</v>
      </c>
      <c r="G51" s="59" t="str">
        <f t="shared" si="6"/>
        <v>903</v>
      </c>
      <c r="H51" s="53" t="s">
        <v>74</v>
      </c>
      <c r="I51" s="53" t="s">
        <v>281</v>
      </c>
      <c r="J51" s="53" t="s">
        <v>302</v>
      </c>
      <c r="K51" s="53" t="s">
        <v>16</v>
      </c>
      <c r="L51" s="53" t="s">
        <v>9</v>
      </c>
      <c r="M51" s="54"/>
      <c r="N51" s="89"/>
      <c r="O51" s="94"/>
    </row>
    <row r="52" spans="2:15" ht="12.75" customHeight="1" x14ac:dyDescent="0.2">
      <c r="B52" s="52" t="s">
        <v>717</v>
      </c>
      <c r="C52" s="51">
        <v>8001</v>
      </c>
      <c r="D52" s="51">
        <v>80010</v>
      </c>
      <c r="E52" s="58">
        <v>0</v>
      </c>
      <c r="F52" s="60">
        <v>41</v>
      </c>
      <c r="G52" s="59" t="str">
        <f t="shared" si="6"/>
        <v>903</v>
      </c>
      <c r="H52" s="53" t="s">
        <v>74</v>
      </c>
      <c r="I52" s="53" t="s">
        <v>281</v>
      </c>
      <c r="J52" s="60" t="s">
        <v>801</v>
      </c>
      <c r="K52" s="53" t="s">
        <v>16</v>
      </c>
      <c r="L52" s="53" t="s">
        <v>9</v>
      </c>
      <c r="M52" s="54"/>
      <c r="N52" s="113"/>
      <c r="O52" s="114"/>
    </row>
    <row r="53" spans="2:15" x14ac:dyDescent="0.2">
      <c r="B53" s="52" t="s">
        <v>548</v>
      </c>
      <c r="F53" s="53"/>
      <c r="G53" s="53"/>
      <c r="H53" s="53"/>
      <c r="I53" s="53"/>
      <c r="J53" s="53"/>
      <c r="K53" s="53"/>
      <c r="L53" s="53"/>
      <c r="M53" s="111">
        <f>SUBTOTAL(109,M48:M52)-SUMIF(ExpTable3946[Source/ Object],529,ExpTable3946[DP Amount])</f>
        <v>0</v>
      </c>
      <c r="N53" s="89"/>
      <c r="O53" s="96"/>
    </row>
    <row r="54" spans="2:15" x14ac:dyDescent="0.2">
      <c r="F54" s="53"/>
      <c r="G54" s="53"/>
      <c r="H54" s="53"/>
      <c r="I54" s="53"/>
      <c r="J54" s="53"/>
      <c r="K54" s="53"/>
      <c r="L54" s="53"/>
      <c r="N54" s="89"/>
      <c r="O54" s="89"/>
    </row>
    <row r="55" spans="2:15" x14ac:dyDescent="0.2">
      <c r="F55" s="53"/>
      <c r="I55" s="53"/>
      <c r="J55" s="53"/>
      <c r="K55" s="53"/>
      <c r="L55" s="53"/>
      <c r="N55" s="89"/>
      <c r="O55" s="89"/>
    </row>
    <row r="56" spans="2:15" x14ac:dyDescent="0.2">
      <c r="B56" s="117" t="s">
        <v>647</v>
      </c>
      <c r="C56" s="68"/>
      <c r="D56" s="68"/>
      <c r="E56" s="68"/>
      <c r="F56" s="118"/>
      <c r="G56" s="118"/>
      <c r="H56" s="118"/>
      <c r="I56" s="118"/>
      <c r="J56" s="118"/>
      <c r="K56" s="118"/>
      <c r="L56" s="118"/>
      <c r="M56" s="119">
        <f>+M45-M53</f>
        <v>0</v>
      </c>
      <c r="N56" s="120"/>
      <c r="O56" s="89"/>
    </row>
    <row r="57" spans="2:15" x14ac:dyDescent="0.2">
      <c r="F57" s="53"/>
      <c r="G57" s="53"/>
      <c r="H57" s="53"/>
      <c r="I57" s="53"/>
      <c r="J57" s="53"/>
      <c r="K57" s="53"/>
      <c r="L57" s="53"/>
    </row>
    <row r="58" spans="2:15" ht="13.5" thickBot="1" x14ac:dyDescent="0.25">
      <c r="F58" s="53"/>
      <c r="G58" s="53"/>
      <c r="H58" s="53"/>
      <c r="I58" s="53"/>
      <c r="J58" s="53"/>
      <c r="K58" s="53"/>
      <c r="L58" s="53"/>
    </row>
    <row r="59" spans="2:15" ht="153.75" thickBot="1" x14ac:dyDescent="0.25">
      <c r="B59" s="128" t="s">
        <v>830</v>
      </c>
      <c r="F59" s="53"/>
      <c r="G59" s="53"/>
      <c r="H59" s="53"/>
      <c r="I59" s="53"/>
      <c r="J59" s="53"/>
      <c r="K59" s="53"/>
      <c r="L59" s="53"/>
    </row>
    <row r="60" spans="2:15" x14ac:dyDescent="0.2">
      <c r="F60" s="53"/>
      <c r="G60" s="53"/>
      <c r="H60" s="53"/>
      <c r="I60" s="53"/>
      <c r="J60" s="53"/>
      <c r="K60" s="53"/>
      <c r="L60" s="53"/>
    </row>
    <row r="61" spans="2:15" x14ac:dyDescent="0.2">
      <c r="F61" s="53"/>
      <c r="G61" s="53"/>
      <c r="H61" s="53"/>
      <c r="I61" s="53"/>
      <c r="J61" s="53"/>
      <c r="K61" s="53"/>
      <c r="L61" s="53"/>
    </row>
    <row r="62" spans="2:15" x14ac:dyDescent="0.2">
      <c r="F62" s="53"/>
      <c r="G62" s="53"/>
      <c r="H62" s="53"/>
      <c r="I62" s="53"/>
      <c r="J62" s="53"/>
      <c r="K62" s="53"/>
      <c r="L62" s="53"/>
    </row>
    <row r="63" spans="2:15" x14ac:dyDescent="0.2">
      <c r="F63" s="53"/>
      <c r="G63" s="53"/>
      <c r="H63" s="53"/>
      <c r="I63" s="53"/>
      <c r="J63" s="53"/>
      <c r="K63" s="53"/>
      <c r="L63" s="53"/>
    </row>
    <row r="64" spans="2:15" x14ac:dyDescent="0.2">
      <c r="F64" s="53"/>
      <c r="G64" s="53"/>
      <c r="H64" s="53"/>
      <c r="I64" s="53"/>
      <c r="J64" s="53"/>
      <c r="K64" s="53"/>
      <c r="L64" s="53"/>
    </row>
    <row r="65" spans="6:12" x14ac:dyDescent="0.2">
      <c r="F65" s="53"/>
      <c r="G65" s="53"/>
      <c r="H65" s="53"/>
      <c r="I65" s="53"/>
      <c r="J65" s="53"/>
      <c r="K65" s="53"/>
      <c r="L65" s="53"/>
    </row>
    <row r="66" spans="6:12" x14ac:dyDescent="0.2">
      <c r="F66" s="53"/>
      <c r="G66" s="53"/>
      <c r="H66" s="53"/>
      <c r="I66" s="53"/>
      <c r="J66" s="53"/>
      <c r="K66" s="53"/>
      <c r="L66" s="53"/>
    </row>
    <row r="67" spans="6:12" x14ac:dyDescent="0.2">
      <c r="F67" s="53"/>
      <c r="G67" s="53"/>
      <c r="H67" s="53"/>
      <c r="I67" s="53"/>
      <c r="J67" s="53"/>
      <c r="K67" s="53"/>
      <c r="L67" s="53"/>
    </row>
    <row r="68" spans="6:12" x14ac:dyDescent="0.2">
      <c r="F68" s="53"/>
      <c r="G68" s="53"/>
      <c r="H68" s="53"/>
      <c r="I68" s="53"/>
      <c r="J68" s="53"/>
      <c r="K68" s="53"/>
      <c r="L68" s="53"/>
    </row>
    <row r="69" spans="6:12" x14ac:dyDescent="0.2">
      <c r="F69" s="53"/>
      <c r="G69" s="53"/>
      <c r="H69" s="53"/>
      <c r="I69" s="53"/>
      <c r="J69" s="53"/>
      <c r="K69" s="53"/>
      <c r="L69" s="53"/>
    </row>
    <row r="70" spans="6:12" x14ac:dyDescent="0.2">
      <c r="F70" s="53"/>
      <c r="G70" s="53"/>
      <c r="H70" s="53"/>
      <c r="I70" s="53"/>
      <c r="J70" s="53"/>
      <c r="K70" s="53"/>
      <c r="L70" s="53"/>
    </row>
    <row r="71" spans="6:12" x14ac:dyDescent="0.2">
      <c r="F71" s="53"/>
      <c r="G71" s="53"/>
      <c r="H71" s="53"/>
      <c r="I71" s="53"/>
      <c r="J71" s="53"/>
      <c r="K71" s="53"/>
      <c r="L71" s="53"/>
    </row>
    <row r="72" spans="6:12" x14ac:dyDescent="0.2">
      <c r="F72" s="53"/>
      <c r="G72" s="53"/>
      <c r="H72" s="53"/>
      <c r="I72" s="53"/>
      <c r="J72" s="53"/>
      <c r="K72" s="53"/>
      <c r="L72" s="53"/>
    </row>
    <row r="73" spans="6:12" x14ac:dyDescent="0.2">
      <c r="F73" s="53"/>
      <c r="G73" s="53"/>
      <c r="H73" s="53"/>
      <c r="I73" s="53"/>
      <c r="J73" s="53"/>
      <c r="K73" s="53"/>
      <c r="L73" s="53"/>
    </row>
    <row r="74" spans="6:12" x14ac:dyDescent="0.2">
      <c r="F74" s="53"/>
      <c r="G74" s="53"/>
      <c r="H74" s="53"/>
      <c r="I74" s="53"/>
      <c r="J74" s="53"/>
      <c r="K74" s="53"/>
      <c r="L74" s="53"/>
    </row>
    <row r="75" spans="6:12" x14ac:dyDescent="0.2">
      <c r="F75" s="53"/>
      <c r="G75" s="53"/>
      <c r="H75" s="53"/>
      <c r="I75" s="53"/>
      <c r="J75" s="53"/>
      <c r="K75" s="53"/>
      <c r="L75" s="53"/>
    </row>
    <row r="76" spans="6:12" x14ac:dyDescent="0.2">
      <c r="F76" s="53"/>
      <c r="G76" s="53"/>
      <c r="H76" s="53"/>
      <c r="I76" s="53"/>
      <c r="J76" s="53"/>
      <c r="K76" s="53"/>
      <c r="L76" s="53"/>
    </row>
    <row r="77" spans="6:12" x14ac:dyDescent="0.2">
      <c r="F77" s="53"/>
      <c r="G77" s="53"/>
      <c r="H77" s="53"/>
      <c r="I77" s="53"/>
      <c r="J77" s="53"/>
      <c r="K77" s="53"/>
      <c r="L77" s="53"/>
    </row>
    <row r="78" spans="6:12" x14ac:dyDescent="0.2">
      <c r="F78" s="53"/>
      <c r="G78" s="53"/>
      <c r="H78" s="53"/>
      <c r="I78" s="53"/>
      <c r="J78" s="53"/>
      <c r="K78" s="53"/>
      <c r="L78" s="53"/>
    </row>
    <row r="79" spans="6:12" x14ac:dyDescent="0.2">
      <c r="F79" s="53"/>
      <c r="G79" s="53"/>
      <c r="H79" s="53"/>
      <c r="I79" s="53"/>
      <c r="J79" s="53"/>
      <c r="K79" s="53"/>
      <c r="L79" s="53"/>
    </row>
    <row r="80" spans="6:12" x14ac:dyDescent="0.2">
      <c r="F80" s="53"/>
      <c r="G80" s="53"/>
      <c r="H80" s="53"/>
      <c r="I80" s="53"/>
      <c r="J80" s="53"/>
      <c r="K80" s="53"/>
      <c r="L80" s="53"/>
    </row>
    <row r="81" spans="2:12" x14ac:dyDescent="0.2">
      <c r="B81" s="51"/>
      <c r="F81" s="53"/>
      <c r="G81" s="53"/>
      <c r="H81" s="53"/>
      <c r="I81" s="53"/>
      <c r="J81" s="53"/>
      <c r="K81" s="53"/>
      <c r="L81" s="53"/>
    </row>
    <row r="82" spans="2:12" x14ac:dyDescent="0.2">
      <c r="B82" s="51"/>
      <c r="F82" s="53"/>
      <c r="G82" s="53"/>
      <c r="H82" s="53"/>
      <c r="I82" s="53"/>
      <c r="J82" s="53"/>
      <c r="K82" s="53"/>
      <c r="L82" s="53"/>
    </row>
    <row r="83" spans="2:12" x14ac:dyDescent="0.2">
      <c r="B83" s="51"/>
      <c r="F83" s="53"/>
      <c r="G83" s="53"/>
      <c r="H83" s="53"/>
      <c r="I83" s="53"/>
      <c r="J83" s="53"/>
      <c r="K83" s="53"/>
      <c r="L83" s="53"/>
    </row>
    <row r="84" spans="2:12" x14ac:dyDescent="0.2">
      <c r="B84" s="51"/>
      <c r="F84" s="53"/>
      <c r="G84" s="53"/>
      <c r="H84" s="53"/>
      <c r="I84" s="53"/>
      <c r="J84" s="53"/>
      <c r="K84" s="53"/>
      <c r="L84" s="53"/>
    </row>
    <row r="85" spans="2:12" x14ac:dyDescent="0.2">
      <c r="B85" s="51"/>
      <c r="F85" s="53"/>
      <c r="G85" s="53"/>
      <c r="H85" s="53"/>
      <c r="I85" s="53"/>
      <c r="J85" s="53"/>
      <c r="K85" s="53"/>
      <c r="L85" s="53"/>
    </row>
    <row r="86" spans="2:12" x14ac:dyDescent="0.2">
      <c r="B86" s="51"/>
      <c r="F86" s="53"/>
      <c r="G86" s="53"/>
      <c r="H86" s="53"/>
      <c r="I86" s="53"/>
      <c r="J86" s="53"/>
      <c r="K86" s="53"/>
      <c r="L86" s="53"/>
    </row>
    <row r="87" spans="2:12" x14ac:dyDescent="0.2">
      <c r="B87" s="51"/>
      <c r="F87" s="53"/>
      <c r="G87" s="53"/>
      <c r="H87" s="53"/>
      <c r="I87" s="53"/>
      <c r="J87" s="53"/>
      <c r="K87" s="53"/>
      <c r="L87" s="53"/>
    </row>
    <row r="88" spans="2:12" x14ac:dyDescent="0.2">
      <c r="B88" s="51"/>
      <c r="F88" s="53"/>
      <c r="G88" s="53"/>
      <c r="H88" s="53"/>
      <c r="I88" s="53"/>
      <c r="J88" s="53"/>
      <c r="K88" s="53"/>
      <c r="L88" s="53"/>
    </row>
    <row r="89" spans="2:12" x14ac:dyDescent="0.2">
      <c r="B89" s="51"/>
      <c r="F89" s="53"/>
      <c r="G89" s="53"/>
      <c r="H89" s="53"/>
      <c r="I89" s="53"/>
      <c r="J89" s="53"/>
      <c r="K89" s="53"/>
      <c r="L89" s="53"/>
    </row>
    <row r="90" spans="2:12" x14ac:dyDescent="0.2">
      <c r="B90" s="51"/>
      <c r="F90" s="53"/>
      <c r="G90" s="53"/>
      <c r="H90" s="53"/>
      <c r="I90" s="53"/>
      <c r="J90" s="53"/>
      <c r="K90" s="53"/>
      <c r="L90" s="53"/>
    </row>
    <row r="91" spans="2:12" x14ac:dyDescent="0.2">
      <c r="B91" s="51"/>
      <c r="F91" s="53"/>
      <c r="G91" s="53"/>
      <c r="H91" s="53"/>
      <c r="I91" s="53"/>
      <c r="J91" s="53"/>
      <c r="K91" s="53"/>
      <c r="L91" s="53"/>
    </row>
    <row r="92" spans="2:12" x14ac:dyDescent="0.2">
      <c r="B92" s="51"/>
      <c r="F92" s="53"/>
      <c r="G92" s="53"/>
      <c r="H92" s="53"/>
      <c r="I92" s="53"/>
      <c r="J92" s="53"/>
      <c r="K92" s="53"/>
      <c r="L92" s="53"/>
    </row>
    <row r="93" spans="2:12" x14ac:dyDescent="0.2">
      <c r="B93" s="51"/>
      <c r="F93" s="53"/>
      <c r="G93" s="53"/>
      <c r="H93" s="53"/>
      <c r="I93" s="53"/>
      <c r="J93" s="53"/>
      <c r="K93" s="53"/>
      <c r="L93" s="53"/>
    </row>
    <row r="94" spans="2:12" x14ac:dyDescent="0.2">
      <c r="B94" s="51"/>
      <c r="F94" s="53"/>
      <c r="G94" s="53"/>
      <c r="H94" s="53"/>
      <c r="I94" s="53"/>
      <c r="J94" s="53"/>
      <c r="K94" s="53"/>
      <c r="L94" s="53"/>
    </row>
    <row r="95" spans="2:12" x14ac:dyDescent="0.2">
      <c r="B95" s="51"/>
      <c r="F95" s="53"/>
      <c r="G95" s="53"/>
      <c r="H95" s="53"/>
      <c r="I95" s="53"/>
      <c r="J95" s="53"/>
      <c r="K95" s="53"/>
      <c r="L95" s="53"/>
    </row>
    <row r="96" spans="2:12" x14ac:dyDescent="0.2">
      <c r="B96" s="51"/>
      <c r="F96" s="53"/>
      <c r="G96" s="53"/>
      <c r="H96" s="53"/>
      <c r="I96" s="53"/>
      <c r="J96" s="53"/>
      <c r="K96" s="53"/>
      <c r="L96" s="53"/>
    </row>
    <row r="97" spans="2:12" x14ac:dyDescent="0.2">
      <c r="B97" s="51"/>
      <c r="F97" s="53"/>
      <c r="G97" s="53"/>
      <c r="H97" s="53"/>
      <c r="I97" s="53"/>
      <c r="J97" s="53"/>
      <c r="K97" s="53"/>
      <c r="L97" s="53"/>
    </row>
    <row r="98" spans="2:12" x14ac:dyDescent="0.2">
      <c r="B98" s="51"/>
      <c r="F98" s="53"/>
      <c r="G98" s="53"/>
      <c r="H98" s="53"/>
      <c r="I98" s="53"/>
      <c r="J98" s="53"/>
      <c r="K98" s="53"/>
      <c r="L98" s="53"/>
    </row>
    <row r="99" spans="2:12" x14ac:dyDescent="0.2">
      <c r="B99" s="51"/>
      <c r="F99" s="53"/>
      <c r="G99" s="53"/>
      <c r="H99" s="53"/>
      <c r="I99" s="53"/>
      <c r="J99" s="53"/>
      <c r="K99" s="53"/>
      <c r="L99" s="53"/>
    </row>
    <row r="100" spans="2:12" x14ac:dyDescent="0.2">
      <c r="B100" s="51"/>
      <c r="F100" s="53"/>
      <c r="G100" s="53"/>
      <c r="H100" s="53"/>
      <c r="I100" s="53"/>
      <c r="J100" s="53"/>
      <c r="K100" s="53"/>
      <c r="L100" s="53"/>
    </row>
    <row r="101" spans="2:12" x14ac:dyDescent="0.2">
      <c r="B101" s="51"/>
      <c r="F101" s="53"/>
      <c r="G101" s="53"/>
      <c r="H101" s="53"/>
      <c r="I101" s="53"/>
      <c r="J101" s="53"/>
      <c r="K101" s="53"/>
      <c r="L101" s="53"/>
    </row>
    <row r="102" spans="2:12" x14ac:dyDescent="0.2">
      <c r="B102" s="51"/>
      <c r="F102" s="53"/>
      <c r="G102" s="53"/>
      <c r="H102" s="53"/>
      <c r="I102" s="53"/>
      <c r="J102" s="53"/>
      <c r="K102" s="53"/>
      <c r="L102" s="53"/>
    </row>
    <row r="103" spans="2:12" x14ac:dyDescent="0.2">
      <c r="B103" s="51"/>
      <c r="F103" s="53"/>
      <c r="G103" s="53"/>
      <c r="H103" s="53"/>
      <c r="I103" s="53"/>
      <c r="J103" s="53"/>
      <c r="K103" s="53"/>
      <c r="L103" s="53"/>
    </row>
    <row r="104" spans="2:12" x14ac:dyDescent="0.2">
      <c r="B104" s="51"/>
      <c r="F104" s="53"/>
      <c r="G104" s="53"/>
      <c r="H104" s="53"/>
      <c r="I104" s="53"/>
      <c r="J104" s="53"/>
      <c r="K104" s="53"/>
      <c r="L104" s="53"/>
    </row>
    <row r="105" spans="2:12" x14ac:dyDescent="0.2">
      <c r="B105" s="51"/>
      <c r="F105" s="53"/>
      <c r="G105" s="53"/>
      <c r="H105" s="53"/>
      <c r="I105" s="53"/>
      <c r="J105" s="53"/>
      <c r="K105" s="53"/>
      <c r="L105" s="53"/>
    </row>
    <row r="106" spans="2:12" x14ac:dyDescent="0.2">
      <c r="B106" s="51"/>
      <c r="F106" s="53"/>
      <c r="G106" s="53"/>
      <c r="H106" s="53"/>
      <c r="I106" s="53"/>
      <c r="J106" s="53"/>
      <c r="K106" s="53"/>
      <c r="L106" s="53"/>
    </row>
    <row r="107" spans="2:12" x14ac:dyDescent="0.2">
      <c r="B107" s="51"/>
      <c r="F107" s="53"/>
      <c r="G107" s="53"/>
      <c r="H107" s="53"/>
      <c r="I107" s="53"/>
      <c r="J107" s="53"/>
      <c r="K107" s="53"/>
      <c r="L107" s="53"/>
    </row>
    <row r="108" spans="2:12" x14ac:dyDescent="0.2">
      <c r="B108" s="51"/>
      <c r="F108" s="53"/>
      <c r="G108" s="53"/>
      <c r="H108" s="53"/>
      <c r="I108" s="53"/>
      <c r="J108" s="53"/>
      <c r="K108" s="53"/>
      <c r="L108" s="53"/>
    </row>
    <row r="109" spans="2:12" x14ac:dyDescent="0.2">
      <c r="B109" s="51"/>
      <c r="F109" s="53"/>
      <c r="G109" s="53"/>
      <c r="H109" s="53"/>
      <c r="I109" s="53"/>
      <c r="J109" s="53"/>
      <c r="K109" s="53"/>
      <c r="L109" s="53"/>
    </row>
    <row r="110" spans="2:12" x14ac:dyDescent="0.2">
      <c r="B110" s="51"/>
      <c r="F110" s="53"/>
      <c r="G110" s="53"/>
      <c r="H110" s="53"/>
      <c r="I110" s="53"/>
      <c r="J110" s="53"/>
      <c r="K110" s="53"/>
      <c r="L110" s="53"/>
    </row>
    <row r="111" spans="2:12" x14ac:dyDescent="0.2">
      <c r="B111" s="51"/>
      <c r="F111" s="53"/>
      <c r="G111" s="53"/>
      <c r="H111" s="53"/>
      <c r="I111" s="53"/>
      <c r="J111" s="53"/>
      <c r="K111" s="53"/>
      <c r="L111" s="53"/>
    </row>
    <row r="112" spans="2:12" x14ac:dyDescent="0.2">
      <c r="B112" s="51"/>
      <c r="F112" s="53"/>
      <c r="G112" s="53"/>
      <c r="H112" s="53"/>
      <c r="I112" s="53"/>
      <c r="J112" s="53"/>
      <c r="K112" s="53"/>
      <c r="L112" s="53"/>
    </row>
    <row r="113" spans="2:12" x14ac:dyDescent="0.2">
      <c r="B113" s="51"/>
      <c r="F113" s="53"/>
      <c r="G113" s="53"/>
      <c r="H113" s="53"/>
      <c r="I113" s="53"/>
      <c r="J113" s="53"/>
      <c r="K113" s="53"/>
      <c r="L113" s="53"/>
    </row>
    <row r="114" spans="2:12" x14ac:dyDescent="0.2">
      <c r="B114" s="51"/>
      <c r="F114" s="53"/>
      <c r="G114" s="53"/>
      <c r="H114" s="53"/>
      <c r="I114" s="53"/>
      <c r="J114" s="53"/>
      <c r="K114" s="53"/>
      <c r="L114" s="53"/>
    </row>
    <row r="115" spans="2:12" x14ac:dyDescent="0.2">
      <c r="B115" s="51"/>
      <c r="F115" s="53"/>
      <c r="G115" s="53"/>
      <c r="H115" s="53"/>
      <c r="I115" s="53"/>
      <c r="J115" s="53"/>
      <c r="K115" s="53"/>
      <c r="L115" s="53"/>
    </row>
    <row r="116" spans="2:12" x14ac:dyDescent="0.2">
      <c r="B116" s="51"/>
      <c r="F116" s="53"/>
      <c r="G116" s="53"/>
      <c r="H116" s="53"/>
      <c r="I116" s="53"/>
      <c r="J116" s="53"/>
      <c r="K116" s="53"/>
      <c r="L116" s="53"/>
    </row>
    <row r="117" spans="2:12" x14ac:dyDescent="0.2">
      <c r="B117" s="51"/>
      <c r="F117" s="53"/>
      <c r="G117" s="53"/>
      <c r="H117" s="53"/>
      <c r="I117" s="53"/>
      <c r="J117" s="53"/>
      <c r="K117" s="53"/>
      <c r="L117" s="53"/>
    </row>
    <row r="118" spans="2:12" x14ac:dyDescent="0.2">
      <c r="B118" s="51"/>
      <c r="F118" s="53"/>
      <c r="G118" s="53"/>
      <c r="H118" s="53"/>
      <c r="I118" s="53"/>
      <c r="J118" s="53"/>
      <c r="K118" s="53"/>
      <c r="L118" s="53"/>
    </row>
    <row r="119" spans="2:12" x14ac:dyDescent="0.2">
      <c r="B119" s="51"/>
      <c r="F119" s="53"/>
      <c r="G119" s="53"/>
      <c r="H119" s="53"/>
      <c r="I119" s="53"/>
      <c r="J119" s="53"/>
      <c r="K119" s="53"/>
      <c r="L119" s="53"/>
    </row>
    <row r="120" spans="2:12" x14ac:dyDescent="0.2">
      <c r="B120" s="51"/>
      <c r="F120" s="53"/>
      <c r="G120" s="53"/>
      <c r="H120" s="53"/>
      <c r="I120" s="53"/>
      <c r="J120" s="53"/>
      <c r="K120" s="53"/>
      <c r="L120" s="53"/>
    </row>
    <row r="121" spans="2:12" x14ac:dyDescent="0.2">
      <c r="B121" s="51"/>
      <c r="F121" s="53"/>
      <c r="G121" s="53"/>
      <c r="H121" s="53"/>
      <c r="I121" s="53"/>
      <c r="J121" s="53"/>
      <c r="K121" s="53"/>
      <c r="L121" s="53"/>
    </row>
    <row r="122" spans="2:12" x14ac:dyDescent="0.2">
      <c r="B122" s="51"/>
      <c r="F122" s="53"/>
      <c r="G122" s="53"/>
      <c r="H122" s="53"/>
      <c r="I122" s="53"/>
      <c r="J122" s="53"/>
      <c r="K122" s="53"/>
      <c r="L122" s="53"/>
    </row>
    <row r="123" spans="2:12" x14ac:dyDescent="0.2">
      <c r="B123" s="51"/>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6:12" s="51" customFormat="1" x14ac:dyDescent="0.2">
      <c r="F337" s="53"/>
      <c r="G337" s="53"/>
      <c r="H337" s="53"/>
      <c r="I337" s="53"/>
      <c r="J337" s="53"/>
      <c r="K337" s="53"/>
      <c r="L337" s="53"/>
    </row>
    <row r="338" spans="6:12" s="51" customFormat="1" x14ac:dyDescent="0.2">
      <c r="F338" s="53"/>
      <c r="G338" s="53"/>
      <c r="H338" s="53"/>
      <c r="I338" s="53"/>
      <c r="J338" s="53"/>
      <c r="K338" s="53"/>
      <c r="L338" s="53"/>
    </row>
    <row r="339" spans="6:12" s="51" customFormat="1" x14ac:dyDescent="0.2">
      <c r="F339" s="53"/>
      <c r="G339" s="53"/>
      <c r="H339" s="53"/>
      <c r="I339" s="53"/>
      <c r="J339" s="53"/>
      <c r="K339" s="53"/>
      <c r="L339" s="53"/>
    </row>
    <row r="340" spans="6:12" s="51" customFormat="1" x14ac:dyDescent="0.2">
      <c r="F340" s="53"/>
      <c r="G340" s="53"/>
      <c r="H340" s="53"/>
      <c r="I340" s="53"/>
      <c r="J340" s="53"/>
      <c r="K340" s="53"/>
      <c r="L340" s="53"/>
    </row>
    <row r="341" spans="6:12" s="51" customFormat="1" x14ac:dyDescent="0.2">
      <c r="F341" s="53"/>
      <c r="G341" s="53"/>
      <c r="H341" s="53"/>
      <c r="I341" s="53"/>
      <c r="J341" s="53"/>
      <c r="K341" s="53"/>
      <c r="L341" s="53"/>
    </row>
    <row r="342" spans="6:12" s="51" customFormat="1" x14ac:dyDescent="0.2">
      <c r="F342" s="53"/>
      <c r="G342" s="53"/>
      <c r="H342" s="53"/>
      <c r="I342" s="53"/>
      <c r="J342" s="53"/>
      <c r="K342" s="53"/>
      <c r="L342" s="53"/>
    </row>
    <row r="343" spans="6:12" s="51" customFormat="1" x14ac:dyDescent="0.2">
      <c r="F343" s="53"/>
      <c r="G343" s="53"/>
      <c r="H343" s="53"/>
      <c r="I343" s="53"/>
      <c r="J343" s="53"/>
      <c r="K343" s="53"/>
      <c r="L343" s="53"/>
    </row>
    <row r="344" spans="6:12" s="51" customFormat="1" x14ac:dyDescent="0.2">
      <c r="F344" s="53"/>
      <c r="G344" s="53"/>
      <c r="H344" s="53"/>
      <c r="I344" s="53"/>
      <c r="J344" s="53"/>
      <c r="K344" s="53"/>
      <c r="L344" s="53"/>
    </row>
    <row r="345" spans="6:12" s="51" customFormat="1" x14ac:dyDescent="0.2">
      <c r="F345" s="53"/>
      <c r="G345" s="53"/>
      <c r="H345" s="53"/>
      <c r="I345" s="53"/>
      <c r="J345" s="53"/>
      <c r="K345" s="53"/>
      <c r="L345" s="53"/>
    </row>
    <row r="346" spans="6:12" s="51" customFormat="1" x14ac:dyDescent="0.2">
      <c r="F346" s="53"/>
      <c r="G346" s="53"/>
      <c r="H346" s="53"/>
      <c r="I346" s="53"/>
      <c r="J346" s="53"/>
      <c r="K346" s="53"/>
      <c r="L346" s="53"/>
    </row>
    <row r="347" spans="6:12" s="51" customFormat="1" x14ac:dyDescent="0.2">
      <c r="F347" s="53"/>
      <c r="G347" s="53"/>
      <c r="H347" s="53"/>
      <c r="I347" s="53"/>
      <c r="J347" s="53"/>
      <c r="K347" s="53"/>
      <c r="L347" s="53"/>
    </row>
    <row r="348" spans="6:12" s="51" customFormat="1" x14ac:dyDescent="0.2">
      <c r="F348" s="53"/>
      <c r="G348" s="53"/>
      <c r="H348" s="53"/>
      <c r="I348" s="53"/>
      <c r="J348" s="53"/>
      <c r="K348" s="53"/>
      <c r="L348" s="53"/>
    </row>
    <row r="349" spans="6:12" s="51" customFormat="1" x14ac:dyDescent="0.2">
      <c r="F349" s="53"/>
      <c r="G349" s="53"/>
      <c r="H349" s="53"/>
      <c r="I349" s="53"/>
      <c r="J349" s="53"/>
      <c r="K349" s="53"/>
      <c r="L349" s="53"/>
    </row>
    <row r="350" spans="6:12" s="51" customFormat="1" x14ac:dyDescent="0.2">
      <c r="F350" s="53"/>
      <c r="G350" s="53"/>
      <c r="H350" s="53"/>
      <c r="I350" s="53"/>
      <c r="J350" s="53"/>
      <c r="K350" s="53"/>
      <c r="L350" s="53"/>
    </row>
    <row r="351" spans="6:12" s="51" customFormat="1" x14ac:dyDescent="0.2">
      <c r="F351" s="53"/>
      <c r="G351" s="53"/>
      <c r="H351" s="53"/>
      <c r="I351" s="53"/>
      <c r="J351" s="53"/>
      <c r="K351" s="53"/>
      <c r="L351" s="53"/>
    </row>
    <row r="352" spans="6:12" s="51" customFormat="1" x14ac:dyDescent="0.2">
      <c r="F352" s="53"/>
      <c r="G352" s="53"/>
      <c r="H352" s="53"/>
      <c r="I352" s="53"/>
      <c r="J352" s="53"/>
      <c r="K352" s="53"/>
      <c r="L352" s="53"/>
    </row>
    <row r="353" spans="6:12" s="51" customFormat="1" x14ac:dyDescent="0.2">
      <c r="F353" s="53"/>
      <c r="G353" s="53"/>
      <c r="H353" s="53"/>
      <c r="I353" s="53"/>
      <c r="J353" s="53"/>
      <c r="K353" s="53"/>
      <c r="L353" s="53"/>
    </row>
    <row r="354" spans="6:12" s="51" customFormat="1" x14ac:dyDescent="0.2">
      <c r="F354" s="53"/>
      <c r="G354" s="53"/>
      <c r="H354" s="53"/>
      <c r="I354" s="53"/>
      <c r="J354" s="53"/>
      <c r="K354" s="53"/>
      <c r="L354" s="53"/>
    </row>
    <row r="355" spans="6:12" s="51" customFormat="1" x14ac:dyDescent="0.2">
      <c r="F355" s="53"/>
      <c r="G355" s="53"/>
      <c r="H355" s="53"/>
      <c r="I355" s="53"/>
      <c r="J355" s="53"/>
      <c r="K355" s="53"/>
      <c r="L355" s="53"/>
    </row>
    <row r="356" spans="6:12" s="51" customFormat="1" x14ac:dyDescent="0.2">
      <c r="F356" s="53"/>
      <c r="G356" s="53"/>
      <c r="H356" s="53"/>
      <c r="I356" s="53"/>
      <c r="J356" s="53"/>
      <c r="K356" s="53"/>
      <c r="L356" s="53"/>
    </row>
    <row r="357" spans="6:12" s="51" customFormat="1" x14ac:dyDescent="0.2">
      <c r="F357" s="53"/>
      <c r="G357" s="53"/>
      <c r="H357" s="53"/>
      <c r="I357" s="53"/>
      <c r="J357" s="53"/>
      <c r="K357" s="53"/>
      <c r="L357" s="53"/>
    </row>
    <row r="358" spans="6:12" s="51" customFormat="1" x14ac:dyDescent="0.2">
      <c r="F358" s="53"/>
      <c r="G358" s="53"/>
      <c r="H358" s="53"/>
      <c r="I358" s="53"/>
      <c r="J358" s="53"/>
      <c r="K358" s="53"/>
      <c r="L358" s="53"/>
    </row>
    <row r="359" spans="6:12" s="51" customFormat="1" x14ac:dyDescent="0.2">
      <c r="F359" s="53"/>
      <c r="G359" s="53"/>
      <c r="H359" s="53"/>
      <c r="I359" s="53"/>
      <c r="J359" s="53"/>
      <c r="K359" s="53"/>
      <c r="L359" s="53"/>
    </row>
    <row r="360" spans="6:12" s="51" customFormat="1" x14ac:dyDescent="0.2">
      <c r="F360" s="53"/>
      <c r="G360" s="53"/>
      <c r="H360" s="53"/>
      <c r="I360" s="53"/>
      <c r="J360" s="53"/>
      <c r="K360" s="53"/>
      <c r="L360" s="53"/>
    </row>
    <row r="361" spans="6:12" s="51" customFormat="1" x14ac:dyDescent="0.2">
      <c r="F361" s="53"/>
      <c r="G361" s="53"/>
      <c r="H361" s="53"/>
      <c r="I361" s="53"/>
      <c r="J361" s="53"/>
      <c r="K361" s="53"/>
      <c r="L361" s="53"/>
    </row>
    <row r="362" spans="6:12" s="51" customFormat="1" x14ac:dyDescent="0.2">
      <c r="F362" s="53"/>
      <c r="G362" s="53"/>
      <c r="H362" s="53"/>
      <c r="I362" s="53"/>
      <c r="J362" s="53"/>
      <c r="K362" s="53"/>
      <c r="L362" s="53"/>
    </row>
    <row r="363" spans="6:12" s="51" customFormat="1" x14ac:dyDescent="0.2">
      <c r="F363" s="53"/>
      <c r="G363" s="53"/>
      <c r="H363" s="53"/>
      <c r="I363" s="53"/>
      <c r="J363" s="53"/>
      <c r="K363" s="53"/>
      <c r="L363" s="53"/>
    </row>
    <row r="364" spans="6:12" s="51" customFormat="1" x14ac:dyDescent="0.2">
      <c r="F364" s="53"/>
      <c r="G364" s="53"/>
      <c r="H364" s="53"/>
      <c r="I364" s="53"/>
      <c r="J364" s="53"/>
      <c r="K364" s="53"/>
      <c r="L364" s="53"/>
    </row>
    <row r="365" spans="6:12" s="51" customFormat="1" x14ac:dyDescent="0.2">
      <c r="F365" s="53"/>
      <c r="G365" s="53"/>
      <c r="H365" s="53"/>
      <c r="I365" s="53"/>
      <c r="J365" s="53"/>
      <c r="K365" s="53"/>
      <c r="L365" s="53"/>
    </row>
    <row r="366" spans="6:12" s="51" customFormat="1" x14ac:dyDescent="0.2">
      <c r="F366" s="53"/>
      <c r="G366" s="53"/>
      <c r="H366" s="53"/>
      <c r="I366" s="53"/>
      <c r="J366" s="53"/>
      <c r="K366" s="53"/>
      <c r="L366" s="53"/>
    </row>
    <row r="367" spans="6:12" s="51" customFormat="1" x14ac:dyDescent="0.2">
      <c r="F367" s="53"/>
      <c r="G367" s="53"/>
      <c r="H367" s="53"/>
      <c r="I367" s="53"/>
      <c r="J367" s="53"/>
      <c r="K367" s="53"/>
      <c r="L367" s="53"/>
    </row>
    <row r="368" spans="6:12" s="51" customFormat="1" x14ac:dyDescent="0.2">
      <c r="F368" s="53"/>
      <c r="G368" s="53"/>
      <c r="H368" s="53"/>
      <c r="I368" s="53"/>
      <c r="J368" s="53"/>
      <c r="K368" s="53"/>
      <c r="L368" s="53"/>
    </row>
    <row r="369" spans="6:12" s="51" customFormat="1" x14ac:dyDescent="0.2">
      <c r="F369" s="53"/>
      <c r="G369" s="53"/>
      <c r="H369" s="53"/>
      <c r="I369" s="53"/>
      <c r="J369" s="53"/>
      <c r="K369" s="53"/>
      <c r="L369" s="53"/>
    </row>
    <row r="370" spans="6:12" s="51" customFormat="1" x14ac:dyDescent="0.2">
      <c r="F370" s="53"/>
      <c r="G370" s="53"/>
      <c r="H370" s="53"/>
      <c r="I370" s="53"/>
      <c r="J370" s="53"/>
      <c r="K370" s="53"/>
      <c r="L370" s="53"/>
    </row>
    <row r="371" spans="6:12" s="51" customFormat="1" x14ac:dyDescent="0.2">
      <c r="F371" s="53"/>
      <c r="G371" s="53"/>
      <c r="H371" s="53"/>
      <c r="I371" s="53"/>
      <c r="J371" s="53"/>
      <c r="K371" s="53"/>
      <c r="L371" s="53"/>
    </row>
    <row r="372" spans="6:12" s="51" customFormat="1" x14ac:dyDescent="0.2">
      <c r="F372" s="53"/>
      <c r="G372" s="53"/>
      <c r="H372" s="53"/>
      <c r="I372" s="53"/>
      <c r="J372" s="53"/>
      <c r="K372" s="53"/>
      <c r="L372" s="53"/>
    </row>
    <row r="373" spans="6:12" s="51" customFormat="1" x14ac:dyDescent="0.2">
      <c r="F373" s="53"/>
      <c r="G373" s="53"/>
      <c r="H373" s="53"/>
      <c r="I373" s="53"/>
      <c r="J373" s="53"/>
      <c r="K373" s="53"/>
      <c r="L373" s="53"/>
    </row>
    <row r="374" spans="6:12" s="51" customFormat="1" x14ac:dyDescent="0.2">
      <c r="F374" s="53"/>
      <c r="G374" s="53"/>
      <c r="H374" s="53"/>
      <c r="I374" s="53"/>
      <c r="J374" s="53"/>
      <c r="K374" s="53"/>
      <c r="L374" s="53"/>
    </row>
    <row r="375" spans="6:12" s="51" customFormat="1" x14ac:dyDescent="0.2">
      <c r="F375" s="53"/>
      <c r="G375" s="53"/>
      <c r="H375" s="53"/>
      <c r="I375" s="53"/>
      <c r="J375" s="53"/>
      <c r="K375" s="53"/>
      <c r="L375" s="53"/>
    </row>
    <row r="376" spans="6:12" s="51" customFormat="1" x14ac:dyDescent="0.2">
      <c r="F376" s="53"/>
      <c r="G376" s="53"/>
      <c r="H376" s="53"/>
      <c r="I376" s="53"/>
      <c r="J376" s="53"/>
      <c r="K376" s="53"/>
      <c r="L376" s="53"/>
    </row>
    <row r="377" spans="6:12" s="51" customFormat="1" x14ac:dyDescent="0.2">
      <c r="F377" s="53"/>
      <c r="G377" s="53"/>
      <c r="H377" s="53"/>
      <c r="I377" s="53"/>
      <c r="J377" s="53"/>
      <c r="K377" s="53"/>
      <c r="L377" s="53"/>
    </row>
    <row r="378" spans="6:12" s="51" customFormat="1" x14ac:dyDescent="0.2">
      <c r="F378" s="53"/>
      <c r="G378" s="53"/>
      <c r="H378" s="53"/>
      <c r="I378" s="53"/>
      <c r="J378" s="53"/>
      <c r="K378" s="53"/>
      <c r="L378" s="53"/>
    </row>
    <row r="379" spans="6:12" s="51" customFormat="1" x14ac:dyDescent="0.2">
      <c r="F379" s="53"/>
      <c r="G379" s="53"/>
      <c r="H379" s="53"/>
      <c r="I379" s="53"/>
      <c r="J379" s="53"/>
      <c r="K379" s="53"/>
      <c r="L379" s="53"/>
    </row>
    <row r="380" spans="6:12" s="51" customFormat="1" x14ac:dyDescent="0.2">
      <c r="F380" s="53"/>
      <c r="G380" s="53"/>
      <c r="H380" s="53"/>
      <c r="I380" s="53"/>
      <c r="J380" s="53"/>
      <c r="K380" s="53"/>
      <c r="L380" s="53"/>
    </row>
    <row r="381" spans="6:12" s="51" customFormat="1" x14ac:dyDescent="0.2">
      <c r="F381" s="53"/>
      <c r="G381" s="53"/>
      <c r="H381" s="53"/>
      <c r="I381" s="53"/>
      <c r="J381" s="53"/>
      <c r="K381" s="53"/>
      <c r="L381" s="53"/>
    </row>
    <row r="382" spans="6:12" s="51" customFormat="1" x14ac:dyDescent="0.2">
      <c r="F382" s="53"/>
      <c r="G382" s="53"/>
      <c r="H382" s="53"/>
      <c r="I382" s="53"/>
      <c r="J382" s="53"/>
      <c r="K382" s="53"/>
      <c r="L382" s="53"/>
    </row>
    <row r="383" spans="6:12" s="51" customFormat="1" x14ac:dyDescent="0.2">
      <c r="F383" s="53"/>
      <c r="G383" s="53"/>
      <c r="H383" s="53"/>
      <c r="I383" s="53"/>
      <c r="J383" s="53"/>
      <c r="K383" s="53"/>
      <c r="L383" s="53"/>
    </row>
    <row r="384" spans="6:12" s="51" customFormat="1" x14ac:dyDescent="0.2">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6:12" s="51" customFormat="1" x14ac:dyDescent="0.2">
      <c r="F1057" s="53"/>
      <c r="G1057" s="53"/>
      <c r="H1057" s="53"/>
      <c r="I1057" s="53"/>
      <c r="J1057" s="53"/>
      <c r="K1057" s="53"/>
      <c r="L1057" s="53"/>
    </row>
  </sheetData>
  <mergeCells count="1">
    <mergeCell ref="I1:L1"/>
  </mergeCells>
  <dataValidations count="1">
    <dataValidation type="list" allowBlank="1" showInputMessage="1" showErrorMessage="1" sqref="B3" xr:uid="{00000000-0002-0000-06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O1110"/>
  <sheetViews>
    <sheetView workbookViewId="0">
      <pane xSplit="13" ySplit="5" topLeftCell="N6" activePane="bottomRight" state="frozen"/>
      <selection pane="topRight" activeCell="N1" sqref="N1"/>
      <selection pane="bottomLeft" activeCell="A6" sqref="A6"/>
      <selection pane="bottomRight" activeCell="M7" sqref="M7"/>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
        <v>656</v>
      </c>
      <c r="C3" s="78"/>
      <c r="D3" s="78"/>
      <c r="E3" s="78"/>
      <c r="F3" s="78"/>
      <c r="G3" s="79">
        <f>IF(B3="Choose School Name"," ",VLOOKUP(B3,'Location Codes'!$A:$B,2,FALSE))</f>
        <v>0</v>
      </c>
      <c r="H3" s="80"/>
      <c r="I3" s="79" t="str">
        <f>VLOOKUP($B$3,'School Codes'!$A:$E,2,TRUE)</f>
        <v>0000</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52</v>
      </c>
      <c r="G7" s="59">
        <f>+$G$3</f>
        <v>0</v>
      </c>
      <c r="H7" s="64" t="s">
        <v>74</v>
      </c>
      <c r="I7" s="53" t="s">
        <v>9</v>
      </c>
      <c r="J7" s="53" t="s">
        <v>46</v>
      </c>
      <c r="K7" s="53" t="s">
        <v>16</v>
      </c>
      <c r="L7" s="53" t="s">
        <v>9</v>
      </c>
      <c r="M7" s="54"/>
      <c r="N7" s="89"/>
      <c r="O7" s="88"/>
    </row>
    <row r="8" spans="2:15" x14ac:dyDescent="0.2">
      <c r="B8" s="52" t="s">
        <v>761</v>
      </c>
      <c r="C8" s="51">
        <v>8001</v>
      </c>
      <c r="D8" s="51">
        <v>80010</v>
      </c>
      <c r="E8" s="58">
        <v>0</v>
      </c>
      <c r="F8" s="53">
        <v>52</v>
      </c>
      <c r="G8" s="59">
        <f>+$G$3</f>
        <v>0</v>
      </c>
      <c r="H8" s="64" t="s">
        <v>74</v>
      </c>
      <c r="I8" s="53" t="s">
        <v>9</v>
      </c>
      <c r="J8" s="53" t="s">
        <v>760</v>
      </c>
      <c r="K8" s="53" t="s">
        <v>16</v>
      </c>
      <c r="L8" s="53" t="s">
        <v>9</v>
      </c>
      <c r="M8" s="54"/>
      <c r="N8" s="89"/>
      <c r="O8" s="88"/>
    </row>
    <row r="9" spans="2:15" x14ac:dyDescent="0.2">
      <c r="B9" s="52" t="s">
        <v>294</v>
      </c>
      <c r="C9" s="51">
        <v>8001</v>
      </c>
      <c r="D9" s="51">
        <v>80010</v>
      </c>
      <c r="E9" s="58">
        <v>0</v>
      </c>
      <c r="F9" s="53">
        <v>52</v>
      </c>
      <c r="G9" s="59">
        <f>+$G$3</f>
        <v>0</v>
      </c>
      <c r="H9" s="64" t="s">
        <v>74</v>
      </c>
      <c r="I9" s="53" t="s">
        <v>9</v>
      </c>
      <c r="J9" s="53" t="s">
        <v>270</v>
      </c>
      <c r="K9" s="53" t="s">
        <v>16</v>
      </c>
      <c r="L9" s="53" t="s">
        <v>9</v>
      </c>
      <c r="M9" s="54"/>
      <c r="N9" s="89"/>
      <c r="O9" s="88"/>
    </row>
    <row r="10" spans="2:15" x14ac:dyDescent="0.2">
      <c r="B10" s="57" t="s">
        <v>266</v>
      </c>
      <c r="C10" s="51">
        <v>8001</v>
      </c>
      <c r="D10" s="51">
        <v>80010</v>
      </c>
      <c r="E10" s="58">
        <v>0</v>
      </c>
      <c r="F10" s="53">
        <v>52</v>
      </c>
      <c r="G10" s="59">
        <f t="shared" ref="G10:G16" si="0">+$G$3</f>
        <v>0</v>
      </c>
      <c r="H10" s="53" t="s">
        <v>74</v>
      </c>
      <c r="I10" s="53" t="s">
        <v>9</v>
      </c>
      <c r="J10" s="53" t="s">
        <v>267</v>
      </c>
      <c r="K10" s="53" t="s">
        <v>16</v>
      </c>
      <c r="L10" s="53" t="s">
        <v>9</v>
      </c>
      <c r="M10" s="54"/>
      <c r="N10" s="89"/>
      <c r="O10" s="88"/>
    </row>
    <row r="11" spans="2:15" x14ac:dyDescent="0.2">
      <c r="B11" s="52" t="s">
        <v>719</v>
      </c>
      <c r="C11" s="51">
        <v>8001</v>
      </c>
      <c r="D11" s="51">
        <v>80010</v>
      </c>
      <c r="E11" s="58">
        <v>0</v>
      </c>
      <c r="F11" s="53">
        <v>52</v>
      </c>
      <c r="G11" s="59">
        <f t="shared" si="0"/>
        <v>0</v>
      </c>
      <c r="H11" s="53" t="s">
        <v>74</v>
      </c>
      <c r="I11" s="53" t="s">
        <v>9</v>
      </c>
      <c r="J11" s="53" t="s">
        <v>720</v>
      </c>
      <c r="K11" s="53" t="s">
        <v>16</v>
      </c>
      <c r="L11" s="53" t="s">
        <v>9</v>
      </c>
      <c r="M11" s="54"/>
      <c r="N11" s="89"/>
      <c r="O11" s="88"/>
    </row>
    <row r="12" spans="2:15" x14ac:dyDescent="0.2">
      <c r="B12" s="52" t="s">
        <v>721</v>
      </c>
      <c r="C12" s="51">
        <v>8001</v>
      </c>
      <c r="D12" s="51">
        <v>80010</v>
      </c>
      <c r="E12" s="58">
        <v>0</v>
      </c>
      <c r="F12" s="53">
        <v>52</v>
      </c>
      <c r="G12" s="59">
        <f t="shared" si="0"/>
        <v>0</v>
      </c>
      <c r="H12" s="53" t="s">
        <v>74</v>
      </c>
      <c r="I12" s="53" t="s">
        <v>9</v>
      </c>
      <c r="J12" s="53" t="s">
        <v>722</v>
      </c>
      <c r="K12" s="53" t="s">
        <v>16</v>
      </c>
      <c r="L12" s="53" t="s">
        <v>9</v>
      </c>
      <c r="M12" s="54"/>
      <c r="N12" s="89"/>
      <c r="O12" s="88"/>
    </row>
    <row r="13" spans="2:15" ht="13.9" customHeight="1" x14ac:dyDescent="0.2">
      <c r="B13" s="52" t="s">
        <v>724</v>
      </c>
      <c r="C13" s="51">
        <v>8001</v>
      </c>
      <c r="D13" s="51">
        <v>80010</v>
      </c>
      <c r="E13" s="58">
        <v>0</v>
      </c>
      <c r="F13" s="53">
        <v>52</v>
      </c>
      <c r="G13" s="59">
        <f t="shared" si="0"/>
        <v>0</v>
      </c>
      <c r="H13" s="53" t="s">
        <v>74</v>
      </c>
      <c r="I13" s="53" t="s">
        <v>9</v>
      </c>
      <c r="J13" s="53" t="s">
        <v>723</v>
      </c>
      <c r="K13" s="53" t="s">
        <v>16</v>
      </c>
      <c r="L13" s="53" t="s">
        <v>9</v>
      </c>
      <c r="M13" s="54"/>
      <c r="N13" s="89"/>
      <c r="O13" s="88"/>
    </row>
    <row r="14" spans="2:15" x14ac:dyDescent="0.2">
      <c r="B14" s="52" t="s">
        <v>725</v>
      </c>
      <c r="C14" s="51">
        <v>8001</v>
      </c>
      <c r="D14" s="51">
        <v>80010</v>
      </c>
      <c r="E14" s="58">
        <v>0</v>
      </c>
      <c r="F14" s="53">
        <v>52</v>
      </c>
      <c r="G14" s="59">
        <f t="shared" si="0"/>
        <v>0</v>
      </c>
      <c r="H14" s="53" t="s">
        <v>74</v>
      </c>
      <c r="I14" s="53" t="s">
        <v>9</v>
      </c>
      <c r="J14" s="53" t="s">
        <v>726</v>
      </c>
      <c r="K14" s="53" t="s">
        <v>16</v>
      </c>
      <c r="L14" s="53" t="s">
        <v>9</v>
      </c>
      <c r="M14" s="54"/>
      <c r="N14" s="89"/>
      <c r="O14" s="88"/>
    </row>
    <row r="15" spans="2:15" x14ac:dyDescent="0.2">
      <c r="B15" s="52" t="s">
        <v>727</v>
      </c>
      <c r="C15" s="51">
        <v>8001</v>
      </c>
      <c r="D15" s="51">
        <v>80010</v>
      </c>
      <c r="E15" s="58">
        <v>0</v>
      </c>
      <c r="F15" s="53">
        <v>52</v>
      </c>
      <c r="G15" s="59">
        <f t="shared" si="0"/>
        <v>0</v>
      </c>
      <c r="H15" s="53" t="s">
        <v>74</v>
      </c>
      <c r="I15" s="53" t="s">
        <v>9</v>
      </c>
      <c r="J15" s="53" t="s">
        <v>728</v>
      </c>
      <c r="K15" s="53" t="s">
        <v>16</v>
      </c>
      <c r="L15" s="53" t="s">
        <v>9</v>
      </c>
      <c r="M15" s="54"/>
      <c r="N15" s="89"/>
      <c r="O15" s="88"/>
    </row>
    <row r="16" spans="2:15" x14ac:dyDescent="0.2">
      <c r="B16" s="52" t="s">
        <v>568</v>
      </c>
      <c r="C16" s="51">
        <v>8001</v>
      </c>
      <c r="D16" s="51">
        <v>80010</v>
      </c>
      <c r="E16" s="58">
        <v>0</v>
      </c>
      <c r="F16" s="53">
        <v>52</v>
      </c>
      <c r="G16" s="59">
        <f t="shared" si="0"/>
        <v>0</v>
      </c>
      <c r="H16" s="53" t="s">
        <v>74</v>
      </c>
      <c r="I16" s="53" t="s">
        <v>9</v>
      </c>
      <c r="J16" s="53" t="s">
        <v>569</v>
      </c>
      <c r="K16" s="53" t="s">
        <v>16</v>
      </c>
      <c r="L16" s="53" t="s">
        <v>9</v>
      </c>
      <c r="M16" s="54"/>
      <c r="N16" s="92"/>
      <c r="O16" s="88"/>
    </row>
    <row r="17" spans="2:15" x14ac:dyDescent="0.2">
      <c r="B17" s="57" t="s">
        <v>47</v>
      </c>
      <c r="C17" s="51">
        <v>8001</v>
      </c>
      <c r="D17" s="51">
        <v>80010</v>
      </c>
      <c r="E17" s="58">
        <v>0</v>
      </c>
      <c r="F17" s="60" t="s">
        <v>806</v>
      </c>
      <c r="G17" s="59">
        <f>+$G$3</f>
        <v>0</v>
      </c>
      <c r="H17" s="64" t="s">
        <v>74</v>
      </c>
      <c r="I17" s="53" t="s">
        <v>9</v>
      </c>
      <c r="J17" s="53" t="s">
        <v>46</v>
      </c>
      <c r="K17" s="53" t="s">
        <v>16</v>
      </c>
      <c r="L17" s="53" t="s">
        <v>9</v>
      </c>
      <c r="M17" s="54"/>
      <c r="N17" s="92"/>
      <c r="O17" s="88"/>
    </row>
    <row r="18" spans="2:15" x14ac:dyDescent="0.2">
      <c r="B18" s="52" t="s">
        <v>761</v>
      </c>
      <c r="C18" s="51">
        <v>8001</v>
      </c>
      <c r="D18" s="51">
        <v>80010</v>
      </c>
      <c r="E18" s="58">
        <v>0</v>
      </c>
      <c r="F18" s="60" t="s">
        <v>806</v>
      </c>
      <c r="G18" s="59">
        <f>+$G$3</f>
        <v>0</v>
      </c>
      <c r="H18" s="64" t="s">
        <v>74</v>
      </c>
      <c r="I18" s="53" t="s">
        <v>9</v>
      </c>
      <c r="J18" s="53" t="s">
        <v>760</v>
      </c>
      <c r="K18" s="53" t="s">
        <v>16</v>
      </c>
      <c r="L18" s="53" t="s">
        <v>9</v>
      </c>
      <c r="M18" s="54"/>
      <c r="N18" s="92"/>
      <c r="O18" s="88"/>
    </row>
    <row r="19" spans="2:15" x14ac:dyDescent="0.2">
      <c r="B19" s="52" t="s">
        <v>294</v>
      </c>
      <c r="C19" s="51">
        <v>8001</v>
      </c>
      <c r="D19" s="51">
        <v>80010</v>
      </c>
      <c r="E19" s="58">
        <v>0</v>
      </c>
      <c r="F19" s="60" t="s">
        <v>806</v>
      </c>
      <c r="G19" s="59">
        <f>+$G$3</f>
        <v>0</v>
      </c>
      <c r="H19" s="64" t="s">
        <v>74</v>
      </c>
      <c r="I19" s="53" t="s">
        <v>9</v>
      </c>
      <c r="J19" s="53" t="s">
        <v>270</v>
      </c>
      <c r="K19" s="53" t="s">
        <v>16</v>
      </c>
      <c r="L19" s="53" t="s">
        <v>9</v>
      </c>
      <c r="M19" s="54"/>
      <c r="N19" s="92"/>
      <c r="O19" s="88"/>
    </row>
    <row r="20" spans="2:15" x14ac:dyDescent="0.2">
      <c r="B20" s="57" t="s">
        <v>266</v>
      </c>
      <c r="C20" s="51">
        <v>8001</v>
      </c>
      <c r="D20" s="51">
        <v>80010</v>
      </c>
      <c r="E20" s="58">
        <v>0</v>
      </c>
      <c r="F20" s="60" t="s">
        <v>806</v>
      </c>
      <c r="G20" s="59">
        <f t="shared" ref="G20:G26" si="1">+$G$3</f>
        <v>0</v>
      </c>
      <c r="H20" s="53" t="s">
        <v>74</v>
      </c>
      <c r="I20" s="53" t="s">
        <v>9</v>
      </c>
      <c r="J20" s="53" t="s">
        <v>267</v>
      </c>
      <c r="K20" s="53" t="s">
        <v>16</v>
      </c>
      <c r="L20" s="53" t="s">
        <v>9</v>
      </c>
      <c r="M20" s="54"/>
      <c r="N20" s="92"/>
      <c r="O20" s="88"/>
    </row>
    <row r="21" spans="2:15" x14ac:dyDescent="0.2">
      <c r="B21" s="52" t="s">
        <v>719</v>
      </c>
      <c r="C21" s="51">
        <v>8001</v>
      </c>
      <c r="D21" s="51">
        <v>80010</v>
      </c>
      <c r="E21" s="58">
        <v>0</v>
      </c>
      <c r="F21" s="60" t="s">
        <v>806</v>
      </c>
      <c r="G21" s="59">
        <f t="shared" si="1"/>
        <v>0</v>
      </c>
      <c r="H21" s="53" t="s">
        <v>74</v>
      </c>
      <c r="I21" s="53" t="s">
        <v>9</v>
      </c>
      <c r="J21" s="53" t="s">
        <v>720</v>
      </c>
      <c r="K21" s="53" t="s">
        <v>16</v>
      </c>
      <c r="L21" s="53" t="s">
        <v>9</v>
      </c>
      <c r="M21" s="54"/>
      <c r="N21" s="92"/>
      <c r="O21" s="88"/>
    </row>
    <row r="22" spans="2:15" x14ac:dyDescent="0.2">
      <c r="B22" s="52" t="s">
        <v>721</v>
      </c>
      <c r="C22" s="51">
        <v>8001</v>
      </c>
      <c r="D22" s="51">
        <v>80010</v>
      </c>
      <c r="E22" s="58">
        <v>0</v>
      </c>
      <c r="F22" s="60" t="s">
        <v>806</v>
      </c>
      <c r="G22" s="59">
        <f t="shared" si="1"/>
        <v>0</v>
      </c>
      <c r="H22" s="53" t="s">
        <v>74</v>
      </c>
      <c r="I22" s="53" t="s">
        <v>9</v>
      </c>
      <c r="J22" s="53" t="s">
        <v>722</v>
      </c>
      <c r="K22" s="53" t="s">
        <v>16</v>
      </c>
      <c r="L22" s="53" t="s">
        <v>9</v>
      </c>
      <c r="M22" s="54"/>
      <c r="N22" s="92"/>
      <c r="O22" s="88"/>
    </row>
    <row r="23" spans="2:15" ht="13.9" customHeight="1" x14ac:dyDescent="0.2">
      <c r="B23" s="52" t="s">
        <v>724</v>
      </c>
      <c r="C23" s="51">
        <v>8001</v>
      </c>
      <c r="D23" s="51">
        <v>80010</v>
      </c>
      <c r="E23" s="58">
        <v>0</v>
      </c>
      <c r="F23" s="60" t="s">
        <v>806</v>
      </c>
      <c r="G23" s="59">
        <f t="shared" si="1"/>
        <v>0</v>
      </c>
      <c r="H23" s="53" t="s">
        <v>74</v>
      </c>
      <c r="I23" s="53" t="s">
        <v>9</v>
      </c>
      <c r="J23" s="53" t="s">
        <v>723</v>
      </c>
      <c r="K23" s="53" t="s">
        <v>16</v>
      </c>
      <c r="L23" s="53" t="s">
        <v>9</v>
      </c>
      <c r="M23" s="54"/>
      <c r="N23" s="92"/>
      <c r="O23" s="88"/>
    </row>
    <row r="24" spans="2:15" x14ac:dyDescent="0.2">
      <c r="B24" s="52" t="s">
        <v>725</v>
      </c>
      <c r="C24" s="51">
        <v>8001</v>
      </c>
      <c r="D24" s="51">
        <v>80010</v>
      </c>
      <c r="E24" s="58">
        <v>0</v>
      </c>
      <c r="F24" s="60" t="s">
        <v>806</v>
      </c>
      <c r="G24" s="59">
        <f t="shared" si="1"/>
        <v>0</v>
      </c>
      <c r="H24" s="53" t="s">
        <v>74</v>
      </c>
      <c r="I24" s="53" t="s">
        <v>9</v>
      </c>
      <c r="J24" s="53" t="s">
        <v>726</v>
      </c>
      <c r="K24" s="53" t="s">
        <v>16</v>
      </c>
      <c r="L24" s="53" t="s">
        <v>9</v>
      </c>
      <c r="M24" s="54"/>
      <c r="N24" s="92"/>
      <c r="O24" s="88"/>
    </row>
    <row r="25" spans="2:15" x14ac:dyDescent="0.2">
      <c r="B25" s="52" t="s">
        <v>727</v>
      </c>
      <c r="C25" s="51">
        <v>8001</v>
      </c>
      <c r="D25" s="51">
        <v>80010</v>
      </c>
      <c r="E25" s="58">
        <v>0</v>
      </c>
      <c r="F25" s="60" t="s">
        <v>806</v>
      </c>
      <c r="G25" s="59">
        <f t="shared" si="1"/>
        <v>0</v>
      </c>
      <c r="H25" s="53" t="s">
        <v>74</v>
      </c>
      <c r="I25" s="53" t="s">
        <v>9</v>
      </c>
      <c r="J25" s="53" t="s">
        <v>728</v>
      </c>
      <c r="K25" s="53" t="s">
        <v>16</v>
      </c>
      <c r="L25" s="53" t="s">
        <v>9</v>
      </c>
      <c r="M25" s="54"/>
      <c r="N25" s="92"/>
      <c r="O25" s="88"/>
    </row>
    <row r="26" spans="2:15" x14ac:dyDescent="0.2">
      <c r="B26" s="52" t="s">
        <v>568</v>
      </c>
      <c r="C26" s="51">
        <v>8001</v>
      </c>
      <c r="D26" s="51">
        <v>80010</v>
      </c>
      <c r="E26" s="58">
        <v>0</v>
      </c>
      <c r="F26" s="60" t="s">
        <v>806</v>
      </c>
      <c r="G26" s="59">
        <f t="shared" si="1"/>
        <v>0</v>
      </c>
      <c r="H26" s="53" t="s">
        <v>74</v>
      </c>
      <c r="I26" s="53" t="s">
        <v>9</v>
      </c>
      <c r="J26" s="53" t="s">
        <v>569</v>
      </c>
      <c r="K26" s="53" t="s">
        <v>16</v>
      </c>
      <c r="L26" s="53" t="s">
        <v>9</v>
      </c>
      <c r="M26" s="54"/>
      <c r="N26" s="92"/>
      <c r="O26" s="88"/>
    </row>
    <row r="27" spans="2:15" x14ac:dyDescent="0.2">
      <c r="B27" s="57" t="s">
        <v>548</v>
      </c>
      <c r="F27" s="53"/>
      <c r="G27" s="53"/>
      <c r="H27" s="53"/>
      <c r="I27" s="53"/>
      <c r="J27" s="53"/>
      <c r="K27" s="53"/>
      <c r="L27" s="53"/>
      <c r="M27" s="111">
        <f>SUM(M7:M26)</f>
        <v>0</v>
      </c>
      <c r="N27" s="89"/>
      <c r="O27" s="88"/>
    </row>
    <row r="28" spans="2:15" x14ac:dyDescent="0.2">
      <c r="B28" s="57"/>
      <c r="F28" s="53"/>
      <c r="G28" s="53"/>
      <c r="H28" s="53"/>
      <c r="I28" s="53"/>
      <c r="J28" s="53"/>
      <c r="K28" s="53"/>
      <c r="L28" s="53"/>
      <c r="N28" s="89"/>
      <c r="O28" s="88"/>
    </row>
    <row r="29" spans="2:15" x14ac:dyDescent="0.2">
      <c r="B29" s="51" t="s">
        <v>1</v>
      </c>
      <c r="C29" s="51" t="s">
        <v>271</v>
      </c>
      <c r="D29" s="51" t="s">
        <v>276</v>
      </c>
      <c r="E29" s="51" t="s">
        <v>277</v>
      </c>
      <c r="F29" s="53" t="s">
        <v>4</v>
      </c>
      <c r="G29" s="53" t="s">
        <v>5</v>
      </c>
      <c r="H29" s="53" t="s">
        <v>6</v>
      </c>
      <c r="I29" s="53" t="s">
        <v>7</v>
      </c>
      <c r="J29" s="53" t="s">
        <v>34</v>
      </c>
      <c r="K29" s="53" t="s">
        <v>8</v>
      </c>
      <c r="L29" s="53" t="s">
        <v>278</v>
      </c>
      <c r="M29" s="51" t="s">
        <v>553</v>
      </c>
      <c r="N29" s="89"/>
      <c r="O29" s="88"/>
    </row>
    <row r="30" spans="2:15" x14ac:dyDescent="0.2">
      <c r="B30" s="52" t="s">
        <v>268</v>
      </c>
      <c r="C30" s="51">
        <v>8001</v>
      </c>
      <c r="D30" s="51">
        <v>80010</v>
      </c>
      <c r="E30" s="58">
        <v>0</v>
      </c>
      <c r="F30" s="53">
        <v>52</v>
      </c>
      <c r="G30" s="59">
        <f t="shared" ref="G30:G45" si="2">+$G$3</f>
        <v>0</v>
      </c>
      <c r="H30" s="53" t="s">
        <v>74</v>
      </c>
      <c r="I30" s="53" t="s">
        <v>9</v>
      </c>
      <c r="J30" s="53" t="s">
        <v>269</v>
      </c>
      <c r="K30" s="53" t="s">
        <v>16</v>
      </c>
      <c r="L30" s="53" t="s">
        <v>9</v>
      </c>
      <c r="M30" s="54"/>
      <c r="N30" s="89"/>
      <c r="O30" s="88"/>
    </row>
    <row r="31" spans="2:15" x14ac:dyDescent="0.2">
      <c r="B31" s="52" t="s">
        <v>813</v>
      </c>
      <c r="C31" s="51">
        <v>8001</v>
      </c>
      <c r="D31" s="51">
        <v>80010</v>
      </c>
      <c r="E31" s="58">
        <v>0</v>
      </c>
      <c r="F31" s="53">
        <v>52</v>
      </c>
      <c r="G31" s="59">
        <f t="shared" si="2"/>
        <v>0</v>
      </c>
      <c r="H31" s="53" t="s">
        <v>74</v>
      </c>
      <c r="I31" s="53" t="s">
        <v>9</v>
      </c>
      <c r="J31" s="53" t="s">
        <v>729</v>
      </c>
      <c r="K31" s="53" t="s">
        <v>16</v>
      </c>
      <c r="L31" s="53" t="s">
        <v>9</v>
      </c>
      <c r="M31" s="54"/>
      <c r="N31" s="89"/>
      <c r="O31" s="88"/>
    </row>
    <row r="32" spans="2:15" x14ac:dyDescent="0.2">
      <c r="B32" s="52" t="s">
        <v>811</v>
      </c>
      <c r="C32" s="51">
        <v>8001</v>
      </c>
      <c r="D32" s="51">
        <v>80010</v>
      </c>
      <c r="E32" s="58">
        <v>0</v>
      </c>
      <c r="F32" s="53">
        <v>52</v>
      </c>
      <c r="G32" s="59">
        <f t="shared" si="2"/>
        <v>0</v>
      </c>
      <c r="H32" s="53" t="s">
        <v>74</v>
      </c>
      <c r="I32" s="53" t="s">
        <v>9</v>
      </c>
      <c r="J32" s="53" t="s">
        <v>810</v>
      </c>
      <c r="K32" s="53" t="s">
        <v>16</v>
      </c>
      <c r="L32" s="53" t="s">
        <v>9</v>
      </c>
      <c r="M32" s="54"/>
      <c r="N32" s="92"/>
      <c r="O32" s="88"/>
    </row>
    <row r="33" spans="2:15" x14ac:dyDescent="0.2">
      <c r="B33" s="57" t="s">
        <v>572</v>
      </c>
      <c r="C33" s="51">
        <v>8001</v>
      </c>
      <c r="D33" s="51">
        <v>80010</v>
      </c>
      <c r="E33" s="58">
        <v>0</v>
      </c>
      <c r="F33" s="53">
        <v>52</v>
      </c>
      <c r="G33" s="59">
        <f t="shared" si="2"/>
        <v>0</v>
      </c>
      <c r="H33" s="53" t="s">
        <v>74</v>
      </c>
      <c r="I33" s="53" t="s">
        <v>9</v>
      </c>
      <c r="J33" s="53" t="s">
        <v>573</v>
      </c>
      <c r="K33" s="53" t="s">
        <v>16</v>
      </c>
      <c r="L33" s="53" t="s">
        <v>9</v>
      </c>
      <c r="M33" s="54"/>
      <c r="N33" s="89"/>
      <c r="O33" s="88"/>
    </row>
    <row r="34" spans="2:15" x14ac:dyDescent="0.2">
      <c r="B34" s="52" t="s">
        <v>42</v>
      </c>
      <c r="C34" s="51">
        <v>8001</v>
      </c>
      <c r="D34" s="51">
        <v>80010</v>
      </c>
      <c r="E34" s="58">
        <v>0</v>
      </c>
      <c r="F34" s="53">
        <v>52</v>
      </c>
      <c r="G34" s="59">
        <f t="shared" si="2"/>
        <v>0</v>
      </c>
      <c r="H34" s="53" t="s">
        <v>74</v>
      </c>
      <c r="I34" s="53" t="s">
        <v>9</v>
      </c>
      <c r="J34" s="53" t="s">
        <v>43</v>
      </c>
      <c r="K34" s="53" t="s">
        <v>16</v>
      </c>
      <c r="L34" s="53" t="s">
        <v>9</v>
      </c>
      <c r="M34" s="54"/>
      <c r="N34" s="89"/>
      <c r="O34" s="88"/>
    </row>
    <row r="35" spans="2:15" x14ac:dyDescent="0.2">
      <c r="B35" s="52" t="s">
        <v>814</v>
      </c>
      <c r="C35" s="51">
        <v>8001</v>
      </c>
      <c r="D35" s="51">
        <v>80010</v>
      </c>
      <c r="E35" s="58">
        <v>0</v>
      </c>
      <c r="F35" s="53">
        <v>52</v>
      </c>
      <c r="G35" s="59">
        <f t="shared" si="2"/>
        <v>0</v>
      </c>
      <c r="H35" s="53" t="s">
        <v>74</v>
      </c>
      <c r="I35" s="53" t="s">
        <v>9</v>
      </c>
      <c r="J35" s="53" t="s">
        <v>730</v>
      </c>
      <c r="K35" s="53" t="s">
        <v>16</v>
      </c>
      <c r="L35" s="53" t="s">
        <v>9</v>
      </c>
      <c r="M35" s="54"/>
      <c r="N35" s="89"/>
      <c r="O35" s="88"/>
    </row>
    <row r="36" spans="2:15" x14ac:dyDescent="0.2">
      <c r="B36" s="52" t="s">
        <v>733</v>
      </c>
      <c r="C36" s="51">
        <v>8001</v>
      </c>
      <c r="D36" s="51">
        <v>80010</v>
      </c>
      <c r="E36" s="58">
        <v>0</v>
      </c>
      <c r="F36" s="53">
        <v>52</v>
      </c>
      <c r="G36" s="59">
        <f t="shared" si="2"/>
        <v>0</v>
      </c>
      <c r="H36" s="53" t="s">
        <v>74</v>
      </c>
      <c r="I36" s="53" t="s">
        <v>9</v>
      </c>
      <c r="J36" s="53" t="s">
        <v>731</v>
      </c>
      <c r="K36" s="53" t="s">
        <v>16</v>
      </c>
      <c r="L36" s="53" t="s">
        <v>9</v>
      </c>
      <c r="M36" s="54"/>
      <c r="N36" s="89"/>
      <c r="O36" s="88"/>
    </row>
    <row r="37" spans="2:15" x14ac:dyDescent="0.2">
      <c r="B37" s="57" t="s">
        <v>565</v>
      </c>
      <c r="C37" s="51">
        <v>8001</v>
      </c>
      <c r="D37" s="51">
        <v>80010</v>
      </c>
      <c r="E37" s="58">
        <v>0</v>
      </c>
      <c r="F37" s="53">
        <v>52</v>
      </c>
      <c r="G37" s="59">
        <f t="shared" si="2"/>
        <v>0</v>
      </c>
      <c r="H37" s="53" t="s">
        <v>74</v>
      </c>
      <c r="I37" s="53" t="s">
        <v>9</v>
      </c>
      <c r="J37" s="60" t="s">
        <v>567</v>
      </c>
      <c r="K37" s="53" t="s">
        <v>16</v>
      </c>
      <c r="L37" s="53" t="s">
        <v>9</v>
      </c>
      <c r="M37" s="54"/>
      <c r="N37" s="92"/>
      <c r="O37" s="88"/>
    </row>
    <row r="38" spans="2:15" x14ac:dyDescent="0.2">
      <c r="B38" s="52" t="s">
        <v>268</v>
      </c>
      <c r="C38" s="51">
        <v>8001</v>
      </c>
      <c r="D38" s="51">
        <v>80010</v>
      </c>
      <c r="E38" s="58">
        <v>0</v>
      </c>
      <c r="F38" s="60" t="s">
        <v>806</v>
      </c>
      <c r="G38" s="59">
        <f t="shared" si="2"/>
        <v>0</v>
      </c>
      <c r="H38" s="53" t="s">
        <v>74</v>
      </c>
      <c r="I38" s="53" t="s">
        <v>9</v>
      </c>
      <c r="J38" s="53" t="s">
        <v>269</v>
      </c>
      <c r="K38" s="53" t="s">
        <v>16</v>
      </c>
      <c r="L38" s="53" t="s">
        <v>9</v>
      </c>
      <c r="M38" s="54"/>
      <c r="N38" s="92"/>
      <c r="O38" s="88"/>
    </row>
    <row r="39" spans="2:15" x14ac:dyDescent="0.2">
      <c r="B39" s="52" t="s">
        <v>812</v>
      </c>
      <c r="C39" s="51">
        <v>8001</v>
      </c>
      <c r="D39" s="51">
        <v>80010</v>
      </c>
      <c r="E39" s="58">
        <v>0</v>
      </c>
      <c r="F39" s="60" t="s">
        <v>806</v>
      </c>
      <c r="G39" s="59">
        <f t="shared" si="2"/>
        <v>0</v>
      </c>
      <c r="H39" s="53" t="s">
        <v>74</v>
      </c>
      <c r="I39" s="53" t="s">
        <v>9</v>
      </c>
      <c r="J39" s="53" t="s">
        <v>729</v>
      </c>
      <c r="K39" s="53" t="s">
        <v>16</v>
      </c>
      <c r="L39" s="53" t="s">
        <v>9</v>
      </c>
      <c r="M39" s="54"/>
      <c r="N39" s="92"/>
      <c r="O39" s="88"/>
    </row>
    <row r="40" spans="2:15" x14ac:dyDescent="0.2">
      <c r="B40" s="52" t="s">
        <v>811</v>
      </c>
      <c r="C40" s="51">
        <v>8001</v>
      </c>
      <c r="D40" s="51">
        <v>80010</v>
      </c>
      <c r="E40" s="58">
        <v>0</v>
      </c>
      <c r="F40" s="60" t="s">
        <v>806</v>
      </c>
      <c r="G40" s="59">
        <f t="shared" si="2"/>
        <v>0</v>
      </c>
      <c r="H40" s="53" t="s">
        <v>74</v>
      </c>
      <c r="I40" s="53" t="s">
        <v>9</v>
      </c>
      <c r="J40" s="53" t="s">
        <v>810</v>
      </c>
      <c r="K40" s="53" t="s">
        <v>16</v>
      </c>
      <c r="L40" s="53" t="s">
        <v>9</v>
      </c>
      <c r="M40" s="54"/>
      <c r="N40" s="92"/>
      <c r="O40" s="88"/>
    </row>
    <row r="41" spans="2:15" x14ac:dyDescent="0.2">
      <c r="B41" s="57" t="s">
        <v>572</v>
      </c>
      <c r="C41" s="51">
        <v>8001</v>
      </c>
      <c r="D41" s="51">
        <v>80010</v>
      </c>
      <c r="E41" s="58">
        <v>0</v>
      </c>
      <c r="F41" s="60" t="s">
        <v>806</v>
      </c>
      <c r="G41" s="59">
        <f t="shared" si="2"/>
        <v>0</v>
      </c>
      <c r="H41" s="53" t="s">
        <v>74</v>
      </c>
      <c r="I41" s="53" t="s">
        <v>9</v>
      </c>
      <c r="J41" s="53" t="s">
        <v>573</v>
      </c>
      <c r="K41" s="53" t="s">
        <v>16</v>
      </c>
      <c r="L41" s="53" t="s">
        <v>9</v>
      </c>
      <c r="M41" s="54"/>
      <c r="N41" s="92"/>
      <c r="O41" s="88"/>
    </row>
    <row r="42" spans="2:15" x14ac:dyDescent="0.2">
      <c r="B42" s="52" t="s">
        <v>42</v>
      </c>
      <c r="C42" s="51">
        <v>8001</v>
      </c>
      <c r="D42" s="51">
        <v>80010</v>
      </c>
      <c r="E42" s="58">
        <v>0</v>
      </c>
      <c r="F42" s="60" t="s">
        <v>806</v>
      </c>
      <c r="G42" s="59">
        <f t="shared" si="2"/>
        <v>0</v>
      </c>
      <c r="H42" s="53" t="s">
        <v>74</v>
      </c>
      <c r="I42" s="53" t="s">
        <v>9</v>
      </c>
      <c r="J42" s="53" t="s">
        <v>43</v>
      </c>
      <c r="K42" s="53" t="s">
        <v>16</v>
      </c>
      <c r="L42" s="53" t="s">
        <v>9</v>
      </c>
      <c r="M42" s="54"/>
      <c r="N42" s="92"/>
      <c r="O42" s="88"/>
    </row>
    <row r="43" spans="2:15" x14ac:dyDescent="0.2">
      <c r="B43" s="52" t="s">
        <v>732</v>
      </c>
      <c r="C43" s="51">
        <v>8001</v>
      </c>
      <c r="D43" s="51">
        <v>80010</v>
      </c>
      <c r="E43" s="58">
        <v>0</v>
      </c>
      <c r="F43" s="60" t="s">
        <v>806</v>
      </c>
      <c r="G43" s="59">
        <f t="shared" si="2"/>
        <v>0</v>
      </c>
      <c r="H43" s="53" t="s">
        <v>74</v>
      </c>
      <c r="I43" s="53" t="s">
        <v>9</v>
      </c>
      <c r="J43" s="53" t="s">
        <v>730</v>
      </c>
      <c r="K43" s="53" t="s">
        <v>16</v>
      </c>
      <c r="L43" s="53" t="s">
        <v>9</v>
      </c>
      <c r="M43" s="54"/>
      <c r="N43" s="92"/>
      <c r="O43" s="88"/>
    </row>
    <row r="44" spans="2:15" x14ac:dyDescent="0.2">
      <c r="B44" s="52" t="s">
        <v>733</v>
      </c>
      <c r="C44" s="51">
        <v>8001</v>
      </c>
      <c r="D44" s="51">
        <v>80010</v>
      </c>
      <c r="E44" s="58">
        <v>0</v>
      </c>
      <c r="F44" s="60" t="s">
        <v>806</v>
      </c>
      <c r="G44" s="59">
        <f t="shared" si="2"/>
        <v>0</v>
      </c>
      <c r="H44" s="53" t="s">
        <v>74</v>
      </c>
      <c r="I44" s="53" t="s">
        <v>9</v>
      </c>
      <c r="J44" s="53" t="s">
        <v>731</v>
      </c>
      <c r="K44" s="53" t="s">
        <v>16</v>
      </c>
      <c r="L44" s="53" t="s">
        <v>9</v>
      </c>
      <c r="M44" s="54"/>
      <c r="N44" s="92"/>
      <c r="O44" s="88"/>
    </row>
    <row r="45" spans="2:15" x14ac:dyDescent="0.2">
      <c r="B45" s="57" t="s">
        <v>565</v>
      </c>
      <c r="C45" s="51">
        <v>8001</v>
      </c>
      <c r="D45" s="51">
        <v>80010</v>
      </c>
      <c r="E45" s="58">
        <v>0</v>
      </c>
      <c r="F45" s="60" t="s">
        <v>806</v>
      </c>
      <c r="G45" s="59">
        <f t="shared" si="2"/>
        <v>0</v>
      </c>
      <c r="H45" s="53" t="s">
        <v>74</v>
      </c>
      <c r="I45" s="53" t="s">
        <v>9</v>
      </c>
      <c r="J45" s="60" t="s">
        <v>567</v>
      </c>
      <c r="K45" s="53" t="s">
        <v>16</v>
      </c>
      <c r="L45" s="53" t="s">
        <v>9</v>
      </c>
      <c r="M45" s="54"/>
      <c r="N45" s="92"/>
      <c r="O45" s="88"/>
    </row>
    <row r="46" spans="2:15" x14ac:dyDescent="0.2">
      <c r="B46" s="52" t="s">
        <v>548</v>
      </c>
      <c r="F46" s="53"/>
      <c r="G46" s="53"/>
      <c r="H46" s="53"/>
      <c r="I46" s="53"/>
      <c r="J46" s="53"/>
      <c r="K46" s="53"/>
      <c r="L46" s="53"/>
      <c r="M46" s="111">
        <f t="shared" ref="M46" si="3">SUM(M30:M45)</f>
        <v>0</v>
      </c>
      <c r="N46" s="89"/>
      <c r="O46" s="88"/>
    </row>
    <row r="47" spans="2:15" x14ac:dyDescent="0.2">
      <c r="F47" s="53"/>
      <c r="G47" s="53"/>
      <c r="H47" s="53"/>
      <c r="I47" s="53"/>
      <c r="J47" s="53"/>
      <c r="K47" s="53"/>
      <c r="L47" s="53"/>
      <c r="N47" s="89"/>
      <c r="O47" s="88"/>
    </row>
    <row r="48" spans="2:15" x14ac:dyDescent="0.2">
      <c r="B48" s="51" t="s">
        <v>2</v>
      </c>
      <c r="C48" s="51" t="s">
        <v>271</v>
      </c>
      <c r="D48" s="51" t="s">
        <v>276</v>
      </c>
      <c r="E48" s="51" t="s">
        <v>277</v>
      </c>
      <c r="F48" s="53" t="s">
        <v>4</v>
      </c>
      <c r="G48" s="53" t="s">
        <v>5</v>
      </c>
      <c r="H48" s="53" t="s">
        <v>6</v>
      </c>
      <c r="I48" s="53" t="s">
        <v>7</v>
      </c>
      <c r="J48" s="53" t="s">
        <v>34</v>
      </c>
      <c r="K48" s="53" t="s">
        <v>8</v>
      </c>
      <c r="L48" s="53" t="s">
        <v>278</v>
      </c>
      <c r="M48" s="51" t="s">
        <v>553</v>
      </c>
      <c r="N48" s="89"/>
      <c r="O48" s="88"/>
    </row>
    <row r="49" spans="2:15" x14ac:dyDescent="0.2">
      <c r="B49" s="57" t="s">
        <v>735</v>
      </c>
      <c r="C49" s="51">
        <v>8001</v>
      </c>
      <c r="D49" s="51">
        <v>80010</v>
      </c>
      <c r="E49" s="58">
        <v>0</v>
      </c>
      <c r="F49" s="53">
        <v>52</v>
      </c>
      <c r="G49" s="59">
        <f t="shared" ref="G49:G56" si="4">+$G$3</f>
        <v>0</v>
      </c>
      <c r="H49" s="53" t="s">
        <v>74</v>
      </c>
      <c r="I49" s="53" t="s">
        <v>9</v>
      </c>
      <c r="J49" s="60" t="s">
        <v>734</v>
      </c>
      <c r="K49" s="53" t="s">
        <v>16</v>
      </c>
      <c r="L49" s="53" t="s">
        <v>9</v>
      </c>
      <c r="M49" s="54"/>
      <c r="N49" s="89"/>
      <c r="O49" s="88"/>
    </row>
    <row r="50" spans="2:15" x14ac:dyDescent="0.2">
      <c r="B50" s="57" t="s">
        <v>736</v>
      </c>
      <c r="C50" s="51">
        <v>8001</v>
      </c>
      <c r="D50" s="51">
        <v>80010</v>
      </c>
      <c r="E50" s="58">
        <v>0</v>
      </c>
      <c r="F50" s="53">
        <v>52</v>
      </c>
      <c r="G50" s="59">
        <f t="shared" si="4"/>
        <v>0</v>
      </c>
      <c r="H50" s="53" t="s">
        <v>74</v>
      </c>
      <c r="I50" s="53" t="s">
        <v>9</v>
      </c>
      <c r="J50" s="60" t="s">
        <v>737</v>
      </c>
      <c r="K50" s="53" t="s">
        <v>16</v>
      </c>
      <c r="L50" s="53" t="s">
        <v>9</v>
      </c>
      <c r="M50" s="54"/>
      <c r="N50" s="89"/>
      <c r="O50" s="88"/>
    </row>
    <row r="51" spans="2:15" x14ac:dyDescent="0.2">
      <c r="B51" s="57" t="s">
        <v>738</v>
      </c>
      <c r="C51" s="51">
        <v>8001</v>
      </c>
      <c r="D51" s="51">
        <v>80010</v>
      </c>
      <c r="E51" s="58">
        <v>0</v>
      </c>
      <c r="F51" s="53">
        <v>52</v>
      </c>
      <c r="G51" s="59">
        <f t="shared" si="4"/>
        <v>0</v>
      </c>
      <c r="H51" s="53" t="s">
        <v>74</v>
      </c>
      <c r="I51" s="53" t="s">
        <v>9</v>
      </c>
      <c r="J51" s="60" t="s">
        <v>739</v>
      </c>
      <c r="K51" s="53" t="s">
        <v>16</v>
      </c>
      <c r="L51" s="53" t="s">
        <v>9</v>
      </c>
      <c r="M51" s="54"/>
      <c r="N51" s="89"/>
      <c r="O51" s="88"/>
    </row>
    <row r="52" spans="2:15" x14ac:dyDescent="0.2">
      <c r="B52" s="57" t="s">
        <v>658</v>
      </c>
      <c r="C52" s="51">
        <v>8001</v>
      </c>
      <c r="D52" s="51">
        <v>80010</v>
      </c>
      <c r="E52" s="58">
        <v>0</v>
      </c>
      <c r="F52" s="53">
        <v>52</v>
      </c>
      <c r="G52" s="59">
        <f t="shared" si="4"/>
        <v>0</v>
      </c>
      <c r="H52" s="53" t="s">
        <v>74</v>
      </c>
      <c r="I52" s="53" t="s">
        <v>9</v>
      </c>
      <c r="J52" s="60" t="s">
        <v>657</v>
      </c>
      <c r="K52" s="53" t="s">
        <v>16</v>
      </c>
      <c r="L52" s="53" t="s">
        <v>9</v>
      </c>
      <c r="M52" s="54"/>
      <c r="N52" s="89"/>
      <c r="O52" s="88"/>
    </row>
    <row r="53" spans="2:15" x14ac:dyDescent="0.2">
      <c r="B53" s="57" t="s">
        <v>735</v>
      </c>
      <c r="C53" s="51">
        <v>8001</v>
      </c>
      <c r="D53" s="51">
        <v>80010</v>
      </c>
      <c r="E53" s="58">
        <v>0</v>
      </c>
      <c r="F53" s="60" t="s">
        <v>806</v>
      </c>
      <c r="G53" s="59">
        <f t="shared" si="4"/>
        <v>0</v>
      </c>
      <c r="H53" s="53" t="s">
        <v>74</v>
      </c>
      <c r="I53" s="53" t="s">
        <v>9</v>
      </c>
      <c r="J53" s="60" t="s">
        <v>734</v>
      </c>
      <c r="K53" s="53" t="s">
        <v>16</v>
      </c>
      <c r="L53" s="53" t="s">
        <v>9</v>
      </c>
      <c r="M53" s="54"/>
      <c r="N53" s="89"/>
      <c r="O53" s="88"/>
    </row>
    <row r="54" spans="2:15" x14ac:dyDescent="0.2">
      <c r="B54" s="57" t="s">
        <v>736</v>
      </c>
      <c r="C54" s="51">
        <v>8001</v>
      </c>
      <c r="D54" s="51">
        <v>80010</v>
      </c>
      <c r="E54" s="58">
        <v>0</v>
      </c>
      <c r="F54" s="60" t="s">
        <v>806</v>
      </c>
      <c r="G54" s="59">
        <f t="shared" si="4"/>
        <v>0</v>
      </c>
      <c r="H54" s="53" t="s">
        <v>74</v>
      </c>
      <c r="I54" s="53" t="s">
        <v>9</v>
      </c>
      <c r="J54" s="60" t="s">
        <v>737</v>
      </c>
      <c r="K54" s="53" t="s">
        <v>16</v>
      </c>
      <c r="L54" s="53" t="s">
        <v>9</v>
      </c>
      <c r="M54" s="54"/>
      <c r="N54" s="89"/>
      <c r="O54" s="88"/>
    </row>
    <row r="55" spans="2:15" x14ac:dyDescent="0.2">
      <c r="B55" s="57" t="s">
        <v>738</v>
      </c>
      <c r="C55" s="51">
        <v>8001</v>
      </c>
      <c r="D55" s="51">
        <v>80010</v>
      </c>
      <c r="E55" s="58">
        <v>0</v>
      </c>
      <c r="F55" s="60" t="s">
        <v>806</v>
      </c>
      <c r="G55" s="59">
        <f t="shared" si="4"/>
        <v>0</v>
      </c>
      <c r="H55" s="53" t="s">
        <v>74</v>
      </c>
      <c r="I55" s="53" t="s">
        <v>9</v>
      </c>
      <c r="J55" s="60" t="s">
        <v>739</v>
      </c>
      <c r="K55" s="53" t="s">
        <v>16</v>
      </c>
      <c r="L55" s="53" t="s">
        <v>9</v>
      </c>
      <c r="M55" s="54"/>
      <c r="N55" s="89"/>
      <c r="O55" s="88"/>
    </row>
    <row r="56" spans="2:15" x14ac:dyDescent="0.2">
      <c r="B56" s="57" t="s">
        <v>658</v>
      </c>
      <c r="C56" s="51">
        <v>8001</v>
      </c>
      <c r="D56" s="51">
        <v>80010</v>
      </c>
      <c r="E56" s="58">
        <v>0</v>
      </c>
      <c r="F56" s="60" t="s">
        <v>806</v>
      </c>
      <c r="G56" s="59">
        <f t="shared" si="4"/>
        <v>0</v>
      </c>
      <c r="H56" s="53" t="s">
        <v>74</v>
      </c>
      <c r="I56" s="53" t="s">
        <v>9</v>
      </c>
      <c r="J56" s="60" t="s">
        <v>657</v>
      </c>
      <c r="K56" s="53" t="s">
        <v>16</v>
      </c>
      <c r="L56" s="53" t="s">
        <v>9</v>
      </c>
      <c r="M56" s="54"/>
      <c r="N56" s="89"/>
      <c r="O56" s="88"/>
    </row>
    <row r="57" spans="2:15" x14ac:dyDescent="0.2">
      <c r="B57" s="52" t="s">
        <v>548</v>
      </c>
      <c r="F57" s="53"/>
      <c r="G57" s="55"/>
      <c r="H57" s="53"/>
      <c r="I57" s="53"/>
      <c r="J57" s="53"/>
      <c r="K57" s="53"/>
      <c r="L57" s="53"/>
      <c r="M57" s="111">
        <f t="shared" ref="M57" si="5">SUM(M49:M56)</f>
        <v>0</v>
      </c>
      <c r="N57" s="89"/>
      <c r="O57" s="89"/>
    </row>
    <row r="58" spans="2:15" ht="12.75" customHeight="1" x14ac:dyDescent="0.2">
      <c r="B58" s="61" t="s">
        <v>206</v>
      </c>
      <c r="C58" s="61"/>
      <c r="D58" s="61"/>
      <c r="E58" s="61"/>
      <c r="F58" s="61"/>
      <c r="G58" s="61"/>
      <c r="H58" s="61"/>
      <c r="I58" s="61"/>
      <c r="J58" s="61"/>
      <c r="K58" s="53"/>
      <c r="L58" s="53"/>
      <c r="M58" s="111">
        <f>+M27-M46-M57</f>
        <v>0</v>
      </c>
      <c r="N58" s="89"/>
      <c r="O58" s="88"/>
    </row>
    <row r="59" spans="2:15" x14ac:dyDescent="0.2">
      <c r="F59" s="53"/>
      <c r="G59" s="53"/>
      <c r="H59" s="53"/>
      <c r="I59" s="53"/>
      <c r="J59" s="53"/>
      <c r="K59" s="53"/>
      <c r="L59" s="53"/>
      <c r="N59" s="89"/>
      <c r="O59" s="88"/>
    </row>
    <row r="60" spans="2:15" x14ac:dyDescent="0.2">
      <c r="B60" s="51" t="s">
        <v>3</v>
      </c>
      <c r="C60" s="51" t="s">
        <v>271</v>
      </c>
      <c r="D60" s="51" t="s">
        <v>276</v>
      </c>
      <c r="E60" s="51" t="s">
        <v>277</v>
      </c>
      <c r="F60" s="53" t="s">
        <v>4</v>
      </c>
      <c r="G60" s="53" t="s">
        <v>5</v>
      </c>
      <c r="H60" s="53" t="s">
        <v>6</v>
      </c>
      <c r="I60" s="53" t="s">
        <v>7</v>
      </c>
      <c r="J60" s="53" t="s">
        <v>34</v>
      </c>
      <c r="K60" s="53" t="s">
        <v>8</v>
      </c>
      <c r="L60" s="53" t="s">
        <v>278</v>
      </c>
      <c r="M60" s="51" t="s">
        <v>553</v>
      </c>
      <c r="N60" s="89"/>
      <c r="O60" s="88"/>
    </row>
    <row r="61" spans="2:15" x14ac:dyDescent="0.2">
      <c r="B61" s="52" t="s">
        <v>53</v>
      </c>
      <c r="C61" s="51">
        <v>8001</v>
      </c>
      <c r="D61" s="51">
        <v>80010</v>
      </c>
      <c r="E61" s="58">
        <v>0</v>
      </c>
      <c r="F61" s="53">
        <v>52</v>
      </c>
      <c r="G61" s="59">
        <f t="shared" ref="G61:G80" si="6">+$G$3</f>
        <v>0</v>
      </c>
      <c r="H61" s="53" t="s">
        <v>74</v>
      </c>
      <c r="I61" s="53" t="s">
        <v>9</v>
      </c>
      <c r="J61" s="60" t="s">
        <v>295</v>
      </c>
      <c r="K61" s="53" t="s">
        <v>16</v>
      </c>
      <c r="L61" s="53" t="s">
        <v>9</v>
      </c>
      <c r="M61" s="54"/>
      <c r="N61" s="89"/>
      <c r="O61" s="88"/>
    </row>
    <row r="62" spans="2:15" x14ac:dyDescent="0.2">
      <c r="B62" s="52" t="s">
        <v>56</v>
      </c>
      <c r="C62" s="51">
        <v>8001</v>
      </c>
      <c r="D62" s="51">
        <v>80010</v>
      </c>
      <c r="E62" s="58">
        <v>0</v>
      </c>
      <c r="F62" s="53">
        <v>52</v>
      </c>
      <c r="G62" s="59">
        <f t="shared" si="6"/>
        <v>0</v>
      </c>
      <c r="H62" s="53" t="s">
        <v>74</v>
      </c>
      <c r="I62" s="53" t="s">
        <v>9</v>
      </c>
      <c r="J62" s="53" t="s">
        <v>23</v>
      </c>
      <c r="K62" s="53" t="s">
        <v>16</v>
      </c>
      <c r="L62" s="53" t="s">
        <v>9</v>
      </c>
      <c r="M62" s="54"/>
      <c r="N62" s="89"/>
      <c r="O62" s="88"/>
    </row>
    <row r="63" spans="2:15" x14ac:dyDescent="0.2">
      <c r="B63" s="52" t="s">
        <v>742</v>
      </c>
      <c r="C63" s="51">
        <v>8001</v>
      </c>
      <c r="D63" s="51">
        <v>80010</v>
      </c>
      <c r="E63" s="58">
        <v>0</v>
      </c>
      <c r="F63" s="53">
        <v>52</v>
      </c>
      <c r="G63" s="59">
        <f t="shared" si="6"/>
        <v>0</v>
      </c>
      <c r="H63" s="53" t="s">
        <v>74</v>
      </c>
      <c r="I63" s="53" t="s">
        <v>9</v>
      </c>
      <c r="J63" s="53" t="s">
        <v>743</v>
      </c>
      <c r="K63" s="53" t="s">
        <v>16</v>
      </c>
      <c r="L63" s="53" t="s">
        <v>9</v>
      </c>
      <c r="M63" s="54"/>
      <c r="N63" s="89"/>
      <c r="O63" s="88"/>
    </row>
    <row r="64" spans="2:15" ht="25.5" x14ac:dyDescent="0.2">
      <c r="B64" s="52" t="s">
        <v>853</v>
      </c>
      <c r="C64" s="51">
        <v>8001</v>
      </c>
      <c r="D64" s="51">
        <v>80010</v>
      </c>
      <c r="E64" s="58">
        <v>0</v>
      </c>
      <c r="F64" s="53">
        <v>52</v>
      </c>
      <c r="G64" s="59">
        <f t="shared" si="6"/>
        <v>0</v>
      </c>
      <c r="H64" s="53" t="s">
        <v>74</v>
      </c>
      <c r="I64" s="53" t="s">
        <v>9</v>
      </c>
      <c r="J64" s="60" t="s">
        <v>741</v>
      </c>
      <c r="K64" s="53" t="s">
        <v>16</v>
      </c>
      <c r="L64" s="60" t="s">
        <v>9</v>
      </c>
      <c r="M64" s="54"/>
      <c r="N64" s="89"/>
      <c r="O64" s="88"/>
    </row>
    <row r="65" spans="2:15" ht="25.5" x14ac:dyDescent="0.2">
      <c r="B65" s="102" t="s">
        <v>754</v>
      </c>
      <c r="C65" s="51">
        <v>8001</v>
      </c>
      <c r="D65" s="51">
        <v>80010</v>
      </c>
      <c r="E65" s="58">
        <v>0</v>
      </c>
      <c r="F65" s="53">
        <v>52</v>
      </c>
      <c r="G65" s="59">
        <f t="shared" si="6"/>
        <v>0</v>
      </c>
      <c r="H65" s="53" t="s">
        <v>74</v>
      </c>
      <c r="I65" s="53" t="s">
        <v>9</v>
      </c>
      <c r="J65" s="60" t="s">
        <v>740</v>
      </c>
      <c r="K65" s="53" t="s">
        <v>16</v>
      </c>
      <c r="L65" s="60" t="s">
        <v>9</v>
      </c>
      <c r="M65" s="54"/>
      <c r="N65" s="89"/>
      <c r="O65" s="88"/>
    </row>
    <row r="66" spans="2:15" x14ac:dyDescent="0.2">
      <c r="B66" s="57" t="s">
        <v>746</v>
      </c>
      <c r="C66" s="51">
        <v>8001</v>
      </c>
      <c r="D66" s="51">
        <v>80010</v>
      </c>
      <c r="E66" s="58">
        <v>0</v>
      </c>
      <c r="F66" s="53">
        <v>52</v>
      </c>
      <c r="G66" s="59">
        <f t="shared" si="6"/>
        <v>0</v>
      </c>
      <c r="H66" s="53" t="s">
        <v>74</v>
      </c>
      <c r="I66" s="53" t="s">
        <v>9</v>
      </c>
      <c r="J66" s="60" t="s">
        <v>744</v>
      </c>
      <c r="K66" s="53" t="s">
        <v>16</v>
      </c>
      <c r="L66" s="60" t="s">
        <v>9</v>
      </c>
      <c r="M66" s="54"/>
      <c r="N66" s="89"/>
      <c r="O66" s="88"/>
    </row>
    <row r="67" spans="2:15" x14ac:dyDescent="0.2">
      <c r="B67" s="57" t="s">
        <v>747</v>
      </c>
      <c r="C67" s="51">
        <v>8001</v>
      </c>
      <c r="D67" s="51">
        <v>80010</v>
      </c>
      <c r="E67" s="58">
        <v>0</v>
      </c>
      <c r="F67" s="53">
        <v>52</v>
      </c>
      <c r="G67" s="59">
        <f t="shared" si="6"/>
        <v>0</v>
      </c>
      <c r="H67" s="53" t="s">
        <v>74</v>
      </c>
      <c r="I67" s="53" t="s">
        <v>9</v>
      </c>
      <c r="J67" s="60" t="s">
        <v>745</v>
      </c>
      <c r="K67" s="53" t="s">
        <v>16</v>
      </c>
      <c r="L67" s="60" t="s">
        <v>9</v>
      </c>
      <c r="M67" s="54"/>
      <c r="N67" s="89"/>
      <c r="O67" s="88"/>
    </row>
    <row r="68" spans="2:15" ht="12.75" customHeight="1" x14ac:dyDescent="0.2">
      <c r="B68" s="57" t="s">
        <v>551</v>
      </c>
      <c r="C68" s="51">
        <v>8001</v>
      </c>
      <c r="D68" s="51">
        <v>80010</v>
      </c>
      <c r="E68" s="58">
        <v>0</v>
      </c>
      <c r="F68" s="53">
        <v>52</v>
      </c>
      <c r="G68" s="59">
        <f t="shared" si="6"/>
        <v>0</v>
      </c>
      <c r="H68" s="53" t="s">
        <v>74</v>
      </c>
      <c r="I68" s="53" t="s">
        <v>9</v>
      </c>
      <c r="J68" s="53" t="s">
        <v>273</v>
      </c>
      <c r="K68" s="53" t="s">
        <v>16</v>
      </c>
      <c r="L68" s="53" t="s">
        <v>9</v>
      </c>
      <c r="M68" s="54"/>
      <c r="N68" s="89"/>
      <c r="O68" s="91"/>
    </row>
    <row r="69" spans="2:15" x14ac:dyDescent="0.2">
      <c r="B69" s="57" t="s">
        <v>551</v>
      </c>
      <c r="C69" s="51">
        <v>8001</v>
      </c>
      <c r="D69" s="51">
        <v>80010</v>
      </c>
      <c r="E69" s="58">
        <v>0</v>
      </c>
      <c r="F69" s="53">
        <v>52</v>
      </c>
      <c r="G69" s="59">
        <f t="shared" si="6"/>
        <v>0</v>
      </c>
      <c r="H69" s="53" t="s">
        <v>74</v>
      </c>
      <c r="I69" s="53" t="s">
        <v>9</v>
      </c>
      <c r="J69" s="53" t="s">
        <v>273</v>
      </c>
      <c r="K69" s="53" t="s">
        <v>16</v>
      </c>
      <c r="L69" s="53" t="s">
        <v>9</v>
      </c>
      <c r="M69" s="54"/>
      <c r="N69" s="94"/>
      <c r="O69" s="91"/>
    </row>
    <row r="70" spans="2:15" x14ac:dyDescent="0.2">
      <c r="B70" s="57" t="s">
        <v>551</v>
      </c>
      <c r="C70" s="51">
        <v>8001</v>
      </c>
      <c r="D70" s="51">
        <v>80010</v>
      </c>
      <c r="E70" s="58">
        <v>0</v>
      </c>
      <c r="F70" s="53">
        <v>52</v>
      </c>
      <c r="G70" s="59">
        <f t="shared" si="6"/>
        <v>0</v>
      </c>
      <c r="H70" s="53" t="s">
        <v>74</v>
      </c>
      <c r="I70" s="53" t="s">
        <v>9</v>
      </c>
      <c r="J70" s="53" t="s">
        <v>273</v>
      </c>
      <c r="K70" s="53" t="s">
        <v>16</v>
      </c>
      <c r="L70" s="53" t="s">
        <v>9</v>
      </c>
      <c r="M70" s="54"/>
      <c r="N70" s="89"/>
      <c r="O70" s="88"/>
    </row>
    <row r="71" spans="2:15" x14ac:dyDescent="0.2">
      <c r="B71" s="52" t="s">
        <v>53</v>
      </c>
      <c r="C71" s="51">
        <v>8001</v>
      </c>
      <c r="D71" s="51">
        <v>80010</v>
      </c>
      <c r="E71" s="58">
        <v>0</v>
      </c>
      <c r="F71" s="60" t="s">
        <v>806</v>
      </c>
      <c r="G71" s="59">
        <f t="shared" si="6"/>
        <v>0</v>
      </c>
      <c r="H71" s="53" t="s">
        <v>74</v>
      </c>
      <c r="I71" s="53" t="s">
        <v>9</v>
      </c>
      <c r="J71" s="60" t="s">
        <v>295</v>
      </c>
      <c r="K71" s="53" t="s">
        <v>16</v>
      </c>
      <c r="L71" s="53" t="s">
        <v>9</v>
      </c>
      <c r="M71" s="54"/>
      <c r="N71" s="89"/>
      <c r="O71" s="88"/>
    </row>
    <row r="72" spans="2:15" x14ac:dyDescent="0.2">
      <c r="B72" s="52" t="s">
        <v>56</v>
      </c>
      <c r="C72" s="51">
        <v>8001</v>
      </c>
      <c r="D72" s="51">
        <v>80010</v>
      </c>
      <c r="E72" s="58">
        <v>0</v>
      </c>
      <c r="F72" s="60" t="s">
        <v>806</v>
      </c>
      <c r="G72" s="59">
        <f t="shared" si="6"/>
        <v>0</v>
      </c>
      <c r="H72" s="53" t="s">
        <v>74</v>
      </c>
      <c r="I72" s="53" t="s">
        <v>9</v>
      </c>
      <c r="J72" s="53" t="s">
        <v>23</v>
      </c>
      <c r="K72" s="53" t="s">
        <v>16</v>
      </c>
      <c r="L72" s="53" t="s">
        <v>9</v>
      </c>
      <c r="M72" s="54"/>
      <c r="N72" s="89"/>
      <c r="O72" s="88"/>
    </row>
    <row r="73" spans="2:15" x14ac:dyDescent="0.2">
      <c r="B73" s="52" t="s">
        <v>742</v>
      </c>
      <c r="C73" s="51">
        <v>8001</v>
      </c>
      <c r="D73" s="51">
        <v>80010</v>
      </c>
      <c r="E73" s="58">
        <v>0</v>
      </c>
      <c r="F73" s="60" t="s">
        <v>806</v>
      </c>
      <c r="G73" s="59">
        <f t="shared" si="6"/>
        <v>0</v>
      </c>
      <c r="H73" s="53" t="s">
        <v>74</v>
      </c>
      <c r="I73" s="53" t="s">
        <v>9</v>
      </c>
      <c r="J73" s="53" t="s">
        <v>743</v>
      </c>
      <c r="K73" s="53" t="s">
        <v>16</v>
      </c>
      <c r="L73" s="53" t="s">
        <v>9</v>
      </c>
      <c r="M73" s="54"/>
      <c r="N73" s="89"/>
      <c r="O73" s="88"/>
    </row>
    <row r="74" spans="2:15" x14ac:dyDescent="0.2">
      <c r="B74" s="57" t="s">
        <v>753</v>
      </c>
      <c r="C74" s="51">
        <v>8001</v>
      </c>
      <c r="D74" s="51">
        <v>80010</v>
      </c>
      <c r="E74" s="58">
        <v>0</v>
      </c>
      <c r="F74" s="60" t="s">
        <v>806</v>
      </c>
      <c r="G74" s="59">
        <f t="shared" si="6"/>
        <v>0</v>
      </c>
      <c r="H74" s="53" t="s">
        <v>74</v>
      </c>
      <c r="I74" s="53" t="s">
        <v>9</v>
      </c>
      <c r="J74" s="60" t="s">
        <v>741</v>
      </c>
      <c r="K74" s="53" t="s">
        <v>16</v>
      </c>
      <c r="L74" s="60" t="s">
        <v>9</v>
      </c>
      <c r="M74" s="54"/>
      <c r="N74" s="89"/>
      <c r="O74" s="88"/>
    </row>
    <row r="75" spans="2:15" ht="25.5" x14ac:dyDescent="0.2">
      <c r="B75" s="102" t="s">
        <v>754</v>
      </c>
      <c r="C75" s="51">
        <v>8001</v>
      </c>
      <c r="D75" s="51">
        <v>80010</v>
      </c>
      <c r="E75" s="58">
        <v>0</v>
      </c>
      <c r="F75" s="60" t="s">
        <v>806</v>
      </c>
      <c r="G75" s="59">
        <f t="shared" si="6"/>
        <v>0</v>
      </c>
      <c r="H75" s="53" t="s">
        <v>74</v>
      </c>
      <c r="I75" s="53" t="s">
        <v>9</v>
      </c>
      <c r="J75" s="60" t="s">
        <v>740</v>
      </c>
      <c r="K75" s="53" t="s">
        <v>16</v>
      </c>
      <c r="L75" s="60" t="s">
        <v>9</v>
      </c>
      <c r="M75" s="54"/>
      <c r="N75" s="89"/>
      <c r="O75" s="88"/>
    </row>
    <row r="76" spans="2:15" x14ac:dyDescent="0.2">
      <c r="B76" s="57" t="s">
        <v>746</v>
      </c>
      <c r="C76" s="51">
        <v>8001</v>
      </c>
      <c r="D76" s="51">
        <v>80010</v>
      </c>
      <c r="E76" s="58">
        <v>0</v>
      </c>
      <c r="F76" s="60" t="s">
        <v>806</v>
      </c>
      <c r="G76" s="59">
        <f t="shared" si="6"/>
        <v>0</v>
      </c>
      <c r="H76" s="53" t="s">
        <v>74</v>
      </c>
      <c r="I76" s="53" t="s">
        <v>9</v>
      </c>
      <c r="J76" s="60" t="s">
        <v>744</v>
      </c>
      <c r="K76" s="53" t="s">
        <v>16</v>
      </c>
      <c r="L76" s="60" t="s">
        <v>9</v>
      </c>
      <c r="M76" s="54"/>
      <c r="N76" s="89"/>
      <c r="O76" s="88"/>
    </row>
    <row r="77" spans="2:15" x14ac:dyDescent="0.2">
      <c r="B77" s="57" t="s">
        <v>747</v>
      </c>
      <c r="C77" s="51">
        <v>8001</v>
      </c>
      <c r="D77" s="51">
        <v>80010</v>
      </c>
      <c r="E77" s="58">
        <v>0</v>
      </c>
      <c r="F77" s="60" t="s">
        <v>806</v>
      </c>
      <c r="G77" s="59">
        <f t="shared" si="6"/>
        <v>0</v>
      </c>
      <c r="H77" s="53" t="s">
        <v>74</v>
      </c>
      <c r="I77" s="53" t="s">
        <v>9</v>
      </c>
      <c r="J77" s="60" t="s">
        <v>745</v>
      </c>
      <c r="K77" s="53" t="s">
        <v>16</v>
      </c>
      <c r="L77" s="60" t="s">
        <v>9</v>
      </c>
      <c r="M77" s="54"/>
      <c r="N77" s="89"/>
      <c r="O77" s="88"/>
    </row>
    <row r="78" spans="2:15" x14ac:dyDescent="0.2">
      <c r="B78" s="57" t="s">
        <v>551</v>
      </c>
      <c r="C78" s="51">
        <v>8001</v>
      </c>
      <c r="D78" s="51">
        <v>80010</v>
      </c>
      <c r="E78" s="58">
        <v>0</v>
      </c>
      <c r="F78" s="60" t="s">
        <v>806</v>
      </c>
      <c r="G78" s="59">
        <f t="shared" si="6"/>
        <v>0</v>
      </c>
      <c r="H78" s="53" t="s">
        <v>74</v>
      </c>
      <c r="I78" s="53" t="s">
        <v>9</v>
      </c>
      <c r="J78" s="53" t="s">
        <v>273</v>
      </c>
      <c r="K78" s="53" t="s">
        <v>16</v>
      </c>
      <c r="L78" s="53" t="s">
        <v>9</v>
      </c>
      <c r="M78" s="54"/>
      <c r="N78" s="89"/>
      <c r="O78" s="88"/>
    </row>
    <row r="79" spans="2:15" x14ac:dyDescent="0.2">
      <c r="B79" s="57" t="s">
        <v>551</v>
      </c>
      <c r="C79" s="51">
        <v>8001</v>
      </c>
      <c r="D79" s="51">
        <v>80010</v>
      </c>
      <c r="E79" s="58">
        <v>0</v>
      </c>
      <c r="F79" s="60" t="s">
        <v>806</v>
      </c>
      <c r="G79" s="59">
        <f t="shared" si="6"/>
        <v>0</v>
      </c>
      <c r="H79" s="53" t="s">
        <v>74</v>
      </c>
      <c r="I79" s="53" t="s">
        <v>9</v>
      </c>
      <c r="J79" s="53" t="s">
        <v>273</v>
      </c>
      <c r="K79" s="53" t="s">
        <v>16</v>
      </c>
      <c r="L79" s="53" t="s">
        <v>9</v>
      </c>
      <c r="M79" s="54"/>
      <c r="N79" s="89"/>
      <c r="O79" s="88"/>
    </row>
    <row r="80" spans="2:15" x14ac:dyDescent="0.2">
      <c r="B80" s="57" t="s">
        <v>551</v>
      </c>
      <c r="C80" s="51">
        <v>8001</v>
      </c>
      <c r="D80" s="51">
        <v>80010</v>
      </c>
      <c r="E80" s="58">
        <v>0</v>
      </c>
      <c r="F80" s="60" t="s">
        <v>806</v>
      </c>
      <c r="G80" s="59">
        <f t="shared" si="6"/>
        <v>0</v>
      </c>
      <c r="H80" s="53" t="s">
        <v>74</v>
      </c>
      <c r="I80" s="53" t="s">
        <v>9</v>
      </c>
      <c r="J80" s="53" t="s">
        <v>273</v>
      </c>
      <c r="K80" s="53" t="s">
        <v>16</v>
      </c>
      <c r="L80" s="53" t="s">
        <v>9</v>
      </c>
      <c r="M80" s="54"/>
      <c r="N80" s="89"/>
      <c r="O80" s="88"/>
    </row>
    <row r="81" spans="2:15" x14ac:dyDescent="0.2">
      <c r="B81" s="52" t="s">
        <v>548</v>
      </c>
      <c r="E81" s="58"/>
      <c r="F81" s="53"/>
      <c r="G81" s="59"/>
      <c r="H81" s="53"/>
      <c r="I81" s="53"/>
      <c r="J81" s="53"/>
      <c r="K81" s="53"/>
      <c r="L81" s="53"/>
      <c r="M81" s="111">
        <f>SUBTOTAL(109,M61:M80)-SUMIF(RevTable5X[Source/ Object],1979,RevTable5X[DP Amount])</f>
        <v>0</v>
      </c>
      <c r="N81" s="89"/>
      <c r="O81" s="89"/>
    </row>
    <row r="82" spans="2:15" x14ac:dyDescent="0.2">
      <c r="F82" s="53"/>
      <c r="G82" s="53"/>
      <c r="H82" s="53"/>
      <c r="I82" s="53"/>
      <c r="J82" s="53"/>
      <c r="K82" s="53"/>
      <c r="L82" s="53"/>
      <c r="N82" s="112"/>
      <c r="O82" s="88"/>
    </row>
    <row r="83" spans="2:15" x14ac:dyDescent="0.2">
      <c r="B83" s="51" t="s">
        <v>549</v>
      </c>
      <c r="C83" s="51" t="s">
        <v>271</v>
      </c>
      <c r="D83" s="51" t="s">
        <v>276</v>
      </c>
      <c r="E83" s="51" t="s">
        <v>277</v>
      </c>
      <c r="F83" s="53" t="s">
        <v>4</v>
      </c>
      <c r="G83" s="53" t="s">
        <v>5</v>
      </c>
      <c r="H83" s="53" t="s">
        <v>6</v>
      </c>
      <c r="I83" s="53" t="s">
        <v>7</v>
      </c>
      <c r="J83" s="53" t="s">
        <v>34</v>
      </c>
      <c r="K83" s="53" t="s">
        <v>8</v>
      </c>
      <c r="L83" s="53" t="s">
        <v>278</v>
      </c>
      <c r="M83" s="51" t="s">
        <v>553</v>
      </c>
      <c r="N83" s="112"/>
      <c r="O83" s="88"/>
    </row>
    <row r="84" spans="2:15" ht="25.5" x14ac:dyDescent="0.2">
      <c r="B84" s="52" t="s">
        <v>759</v>
      </c>
      <c r="C84" s="51">
        <v>8001</v>
      </c>
      <c r="D84" s="51">
        <v>80010</v>
      </c>
      <c r="E84" s="58">
        <v>0</v>
      </c>
      <c r="F84" s="53">
        <v>52</v>
      </c>
      <c r="G84" s="59">
        <f t="shared" ref="G84:G105" si="7">+$G$3</f>
        <v>0</v>
      </c>
      <c r="H84" s="53" t="s">
        <v>74</v>
      </c>
      <c r="I84" s="53" t="s">
        <v>281</v>
      </c>
      <c r="J84" s="53" t="s">
        <v>14</v>
      </c>
      <c r="K84" s="53" t="s">
        <v>16</v>
      </c>
      <c r="L84" s="53" t="s">
        <v>9</v>
      </c>
      <c r="M84" s="54"/>
      <c r="N84" s="89"/>
      <c r="O84" s="121"/>
    </row>
    <row r="85" spans="2:15" x14ac:dyDescent="0.2">
      <c r="B85" s="52" t="s">
        <v>752</v>
      </c>
      <c r="C85" s="51">
        <v>8001</v>
      </c>
      <c r="D85" s="51">
        <v>80010</v>
      </c>
      <c r="E85" s="58">
        <v>0</v>
      </c>
      <c r="F85" s="53">
        <v>52</v>
      </c>
      <c r="G85" s="59">
        <f t="shared" si="7"/>
        <v>0</v>
      </c>
      <c r="H85" s="53" t="s">
        <v>74</v>
      </c>
      <c r="I85" s="53" t="s">
        <v>37</v>
      </c>
      <c r="J85" s="53" t="s">
        <v>25</v>
      </c>
      <c r="K85" s="53" t="s">
        <v>16</v>
      </c>
      <c r="L85" s="53" t="s">
        <v>9</v>
      </c>
      <c r="M85" s="54"/>
      <c r="N85" s="89"/>
      <c r="O85" s="94"/>
    </row>
    <row r="86" spans="2:15" ht="15" customHeight="1" x14ac:dyDescent="0.2">
      <c r="B86" s="52" t="s">
        <v>751</v>
      </c>
      <c r="C86" s="51">
        <v>8001</v>
      </c>
      <c r="D86" s="51">
        <v>80010</v>
      </c>
      <c r="E86" s="58">
        <v>0</v>
      </c>
      <c r="F86" s="53">
        <v>52</v>
      </c>
      <c r="G86" s="59">
        <f t="shared" si="7"/>
        <v>0</v>
      </c>
      <c r="H86" s="53" t="s">
        <v>74</v>
      </c>
      <c r="I86" s="53" t="s">
        <v>281</v>
      </c>
      <c r="J86" s="53" t="s">
        <v>25</v>
      </c>
      <c r="K86" s="53" t="s">
        <v>16</v>
      </c>
      <c r="L86" s="53" t="s">
        <v>9</v>
      </c>
      <c r="M86" s="54"/>
      <c r="N86" s="89"/>
      <c r="O86" s="94"/>
    </row>
    <row r="87" spans="2:15" x14ac:dyDescent="0.2">
      <c r="B87" s="52" t="s">
        <v>750</v>
      </c>
      <c r="C87" s="51">
        <v>8001</v>
      </c>
      <c r="D87" s="51">
        <v>80010</v>
      </c>
      <c r="E87" s="58">
        <v>0</v>
      </c>
      <c r="F87" s="53">
        <v>52</v>
      </c>
      <c r="G87" s="59">
        <f t="shared" si="7"/>
        <v>0</v>
      </c>
      <c r="H87" s="53" t="s">
        <v>74</v>
      </c>
      <c r="I87" s="53" t="s">
        <v>36</v>
      </c>
      <c r="J87" s="53" t="s">
        <v>25</v>
      </c>
      <c r="K87" s="53" t="s">
        <v>16</v>
      </c>
      <c r="L87" s="53" t="s">
        <v>9</v>
      </c>
      <c r="M87" s="54"/>
      <c r="N87" s="89"/>
      <c r="O87" s="94"/>
    </row>
    <row r="88" spans="2:15" x14ac:dyDescent="0.2">
      <c r="B88" s="52" t="s">
        <v>758</v>
      </c>
      <c r="C88" s="51">
        <v>8001</v>
      </c>
      <c r="D88" s="51">
        <v>80010</v>
      </c>
      <c r="E88" s="58">
        <v>0</v>
      </c>
      <c r="F88" s="53">
        <v>52</v>
      </c>
      <c r="G88" s="59">
        <f t="shared" si="7"/>
        <v>0</v>
      </c>
      <c r="H88" s="53" t="s">
        <v>74</v>
      </c>
      <c r="I88" s="53" t="s">
        <v>92</v>
      </c>
      <c r="J88" s="53" t="s">
        <v>29</v>
      </c>
      <c r="K88" s="53" t="s">
        <v>16</v>
      </c>
      <c r="L88" s="53" t="s">
        <v>9</v>
      </c>
      <c r="M88" s="54"/>
      <c r="N88" s="89"/>
      <c r="O88" s="94"/>
    </row>
    <row r="89" spans="2:15" ht="51" x14ac:dyDescent="0.2">
      <c r="B89" s="127" t="s">
        <v>808</v>
      </c>
      <c r="C89" s="51">
        <v>8001</v>
      </c>
      <c r="D89" s="51">
        <v>80010</v>
      </c>
      <c r="E89" s="58">
        <v>0</v>
      </c>
      <c r="F89" s="53">
        <v>52</v>
      </c>
      <c r="G89" s="59">
        <f t="shared" si="7"/>
        <v>0</v>
      </c>
      <c r="H89" s="53" t="s">
        <v>74</v>
      </c>
      <c r="I89" s="122" t="s">
        <v>36</v>
      </c>
      <c r="J89" s="53" t="s">
        <v>755</v>
      </c>
      <c r="K89" s="53" t="s">
        <v>16</v>
      </c>
      <c r="L89" s="53" t="s">
        <v>9</v>
      </c>
      <c r="M89" s="54"/>
      <c r="N89" s="89"/>
      <c r="O89" s="94"/>
    </row>
    <row r="90" spans="2:15" x14ac:dyDescent="0.2">
      <c r="B90" s="103" t="s">
        <v>756</v>
      </c>
      <c r="C90" s="51">
        <v>8001</v>
      </c>
      <c r="D90" s="51">
        <v>80010</v>
      </c>
      <c r="E90" s="58">
        <v>0</v>
      </c>
      <c r="F90" s="53">
        <v>52</v>
      </c>
      <c r="G90" s="59">
        <f t="shared" si="7"/>
        <v>0</v>
      </c>
      <c r="H90" s="53" t="s">
        <v>74</v>
      </c>
      <c r="I90" s="53" t="s">
        <v>36</v>
      </c>
      <c r="J90" s="53" t="s">
        <v>366</v>
      </c>
      <c r="K90" s="53" t="s">
        <v>16</v>
      </c>
      <c r="L90" s="53" t="s">
        <v>9</v>
      </c>
      <c r="M90" s="54"/>
      <c r="N90" s="89"/>
      <c r="O90" s="94"/>
    </row>
    <row r="91" spans="2:15" x14ac:dyDescent="0.2">
      <c r="B91" s="103" t="s">
        <v>756</v>
      </c>
      <c r="C91" s="51">
        <v>8001</v>
      </c>
      <c r="D91" s="51">
        <v>80010</v>
      </c>
      <c r="E91" s="58">
        <v>0</v>
      </c>
      <c r="F91" s="53">
        <v>52</v>
      </c>
      <c r="G91" s="59">
        <f t="shared" si="7"/>
        <v>0</v>
      </c>
      <c r="H91" s="53" t="s">
        <v>74</v>
      </c>
      <c r="I91" s="53" t="s">
        <v>757</v>
      </c>
      <c r="J91" s="53" t="s">
        <v>366</v>
      </c>
      <c r="K91" s="53" t="s">
        <v>16</v>
      </c>
      <c r="L91" s="53" t="s">
        <v>9</v>
      </c>
      <c r="M91" s="54"/>
      <c r="N91" s="89"/>
      <c r="O91" s="94"/>
    </row>
    <row r="92" spans="2:15" x14ac:dyDescent="0.2">
      <c r="B92" s="103" t="s">
        <v>756</v>
      </c>
      <c r="C92" s="51">
        <v>8001</v>
      </c>
      <c r="D92" s="51">
        <v>80010</v>
      </c>
      <c r="E92" s="58">
        <v>0</v>
      </c>
      <c r="F92" s="53">
        <v>52</v>
      </c>
      <c r="G92" s="59">
        <f t="shared" si="7"/>
        <v>0</v>
      </c>
      <c r="H92" s="53" t="s">
        <v>74</v>
      </c>
      <c r="I92" s="53" t="s">
        <v>37</v>
      </c>
      <c r="J92" s="53" t="s">
        <v>366</v>
      </c>
      <c r="K92" s="53" t="s">
        <v>16</v>
      </c>
      <c r="L92" s="53" t="s">
        <v>9</v>
      </c>
      <c r="M92" s="54"/>
      <c r="N92" s="89"/>
      <c r="O92" s="94"/>
    </row>
    <row r="93" spans="2:15" x14ac:dyDescent="0.2">
      <c r="B93" s="52" t="s">
        <v>716</v>
      </c>
      <c r="C93" s="51">
        <v>8001</v>
      </c>
      <c r="D93" s="51">
        <v>80010</v>
      </c>
      <c r="E93" s="58">
        <v>0</v>
      </c>
      <c r="F93" s="53">
        <v>52</v>
      </c>
      <c r="G93" s="59">
        <f t="shared" si="7"/>
        <v>0</v>
      </c>
      <c r="H93" s="53" t="s">
        <v>74</v>
      </c>
      <c r="I93" s="53" t="s">
        <v>281</v>
      </c>
      <c r="J93" s="53" t="s">
        <v>302</v>
      </c>
      <c r="K93" s="53" t="s">
        <v>16</v>
      </c>
      <c r="L93" s="53" t="s">
        <v>9</v>
      </c>
      <c r="M93" s="54"/>
      <c r="N93" s="89"/>
      <c r="O93" s="94"/>
    </row>
    <row r="94" spans="2:15" ht="12.75" customHeight="1" x14ac:dyDescent="0.2">
      <c r="B94" s="52" t="s">
        <v>748</v>
      </c>
      <c r="C94" s="51">
        <v>8001</v>
      </c>
      <c r="D94" s="51">
        <v>80010</v>
      </c>
      <c r="E94" s="58">
        <v>0</v>
      </c>
      <c r="F94" s="53">
        <v>52</v>
      </c>
      <c r="G94" s="59">
        <f t="shared" si="7"/>
        <v>0</v>
      </c>
      <c r="H94" s="53" t="s">
        <v>74</v>
      </c>
      <c r="I94" s="53" t="s">
        <v>281</v>
      </c>
      <c r="J94" s="53" t="s">
        <v>749</v>
      </c>
      <c r="K94" s="53" t="s">
        <v>16</v>
      </c>
      <c r="L94" s="53" t="s">
        <v>9</v>
      </c>
      <c r="M94" s="54"/>
      <c r="N94" s="113"/>
      <c r="O94" s="114"/>
    </row>
    <row r="95" spans="2:15" ht="12.75" customHeight="1" x14ac:dyDescent="0.2">
      <c r="B95" s="52" t="s">
        <v>759</v>
      </c>
      <c r="C95" s="51">
        <v>8001</v>
      </c>
      <c r="D95" s="51">
        <v>80010</v>
      </c>
      <c r="E95" s="58">
        <v>0</v>
      </c>
      <c r="F95" s="60" t="s">
        <v>806</v>
      </c>
      <c r="G95" s="59">
        <f t="shared" si="7"/>
        <v>0</v>
      </c>
      <c r="H95" s="53" t="s">
        <v>74</v>
      </c>
      <c r="I95" s="53" t="s">
        <v>281</v>
      </c>
      <c r="J95" s="53" t="s">
        <v>14</v>
      </c>
      <c r="K95" s="53" t="s">
        <v>16</v>
      </c>
      <c r="L95" s="53" t="s">
        <v>9</v>
      </c>
      <c r="M95" s="54"/>
      <c r="N95" s="113"/>
      <c r="O95" s="114"/>
    </row>
    <row r="96" spans="2:15" ht="12.75" customHeight="1" x14ac:dyDescent="0.2">
      <c r="B96" s="52" t="s">
        <v>752</v>
      </c>
      <c r="C96" s="51">
        <v>8001</v>
      </c>
      <c r="D96" s="51">
        <v>80010</v>
      </c>
      <c r="E96" s="58">
        <v>0</v>
      </c>
      <c r="F96" s="60" t="s">
        <v>806</v>
      </c>
      <c r="G96" s="59">
        <f t="shared" si="7"/>
        <v>0</v>
      </c>
      <c r="H96" s="53" t="s">
        <v>74</v>
      </c>
      <c r="I96" s="53" t="s">
        <v>37</v>
      </c>
      <c r="J96" s="53" t="s">
        <v>25</v>
      </c>
      <c r="K96" s="53" t="s">
        <v>16</v>
      </c>
      <c r="L96" s="53" t="s">
        <v>9</v>
      </c>
      <c r="M96" s="54"/>
      <c r="N96" s="113"/>
      <c r="O96" s="114"/>
    </row>
    <row r="97" spans="2:15" ht="12.75" customHeight="1" x14ac:dyDescent="0.2">
      <c r="B97" s="52" t="s">
        <v>751</v>
      </c>
      <c r="C97" s="51">
        <v>8001</v>
      </c>
      <c r="D97" s="51">
        <v>80010</v>
      </c>
      <c r="E97" s="58">
        <v>0</v>
      </c>
      <c r="F97" s="60" t="s">
        <v>806</v>
      </c>
      <c r="G97" s="59">
        <f t="shared" si="7"/>
        <v>0</v>
      </c>
      <c r="H97" s="53" t="s">
        <v>74</v>
      </c>
      <c r="I97" s="53" t="s">
        <v>281</v>
      </c>
      <c r="J97" s="53" t="s">
        <v>25</v>
      </c>
      <c r="K97" s="53" t="s">
        <v>16</v>
      </c>
      <c r="L97" s="53" t="s">
        <v>9</v>
      </c>
      <c r="M97" s="54"/>
      <c r="N97" s="113"/>
      <c r="O97" s="114"/>
    </row>
    <row r="98" spans="2:15" ht="12.75" customHeight="1" x14ac:dyDescent="0.2">
      <c r="B98" s="52" t="s">
        <v>750</v>
      </c>
      <c r="C98" s="51">
        <v>8001</v>
      </c>
      <c r="D98" s="51">
        <v>80010</v>
      </c>
      <c r="E98" s="58">
        <v>0</v>
      </c>
      <c r="F98" s="60" t="s">
        <v>806</v>
      </c>
      <c r="G98" s="59">
        <f t="shared" si="7"/>
        <v>0</v>
      </c>
      <c r="H98" s="53" t="s">
        <v>74</v>
      </c>
      <c r="I98" s="53" t="s">
        <v>36</v>
      </c>
      <c r="J98" s="53" t="s">
        <v>25</v>
      </c>
      <c r="K98" s="53" t="s">
        <v>16</v>
      </c>
      <c r="L98" s="53" t="s">
        <v>9</v>
      </c>
      <c r="M98" s="54"/>
      <c r="N98" s="113"/>
      <c r="O98" s="114"/>
    </row>
    <row r="99" spans="2:15" ht="12.75" customHeight="1" x14ac:dyDescent="0.2">
      <c r="B99" s="52" t="s">
        <v>758</v>
      </c>
      <c r="C99" s="51">
        <v>8001</v>
      </c>
      <c r="D99" s="51">
        <v>80010</v>
      </c>
      <c r="E99" s="58">
        <v>0</v>
      </c>
      <c r="F99" s="60" t="s">
        <v>806</v>
      </c>
      <c r="G99" s="59">
        <f t="shared" si="7"/>
        <v>0</v>
      </c>
      <c r="H99" s="53" t="s">
        <v>74</v>
      </c>
      <c r="I99" s="53" t="s">
        <v>92</v>
      </c>
      <c r="J99" s="53" t="s">
        <v>29</v>
      </c>
      <c r="K99" s="53" t="s">
        <v>16</v>
      </c>
      <c r="L99" s="53" t="s">
        <v>9</v>
      </c>
      <c r="M99" s="54"/>
      <c r="N99" s="113"/>
      <c r="O99" s="114"/>
    </row>
    <row r="100" spans="2:15" ht="39" customHeight="1" x14ac:dyDescent="0.2">
      <c r="B100" s="127" t="s">
        <v>808</v>
      </c>
      <c r="C100" s="51">
        <v>8001</v>
      </c>
      <c r="D100" s="51">
        <v>80010</v>
      </c>
      <c r="E100" s="58">
        <v>0</v>
      </c>
      <c r="F100" s="60" t="s">
        <v>806</v>
      </c>
      <c r="G100" s="59">
        <f t="shared" si="7"/>
        <v>0</v>
      </c>
      <c r="H100" s="53" t="s">
        <v>74</v>
      </c>
      <c r="I100" s="122" t="s">
        <v>36</v>
      </c>
      <c r="J100" s="53" t="s">
        <v>755</v>
      </c>
      <c r="K100" s="53" t="s">
        <v>16</v>
      </c>
      <c r="L100" s="53" t="s">
        <v>9</v>
      </c>
      <c r="M100" s="54"/>
      <c r="N100" s="113"/>
      <c r="O100" s="114"/>
    </row>
    <row r="101" spans="2:15" ht="12.75" customHeight="1" x14ac:dyDescent="0.2">
      <c r="B101" s="103" t="s">
        <v>756</v>
      </c>
      <c r="C101" s="51">
        <v>8001</v>
      </c>
      <c r="D101" s="51">
        <v>80010</v>
      </c>
      <c r="E101" s="58">
        <v>0</v>
      </c>
      <c r="F101" s="60" t="s">
        <v>806</v>
      </c>
      <c r="G101" s="59">
        <f t="shared" si="7"/>
        <v>0</v>
      </c>
      <c r="H101" s="53" t="s">
        <v>74</v>
      </c>
      <c r="I101" s="53" t="s">
        <v>36</v>
      </c>
      <c r="J101" s="53" t="s">
        <v>366</v>
      </c>
      <c r="K101" s="53" t="s">
        <v>16</v>
      </c>
      <c r="L101" s="53" t="s">
        <v>9</v>
      </c>
      <c r="M101" s="54"/>
      <c r="N101" s="113"/>
      <c r="O101" s="114"/>
    </row>
    <row r="102" spans="2:15" ht="12.75" customHeight="1" x14ac:dyDescent="0.2">
      <c r="B102" s="103" t="s">
        <v>756</v>
      </c>
      <c r="C102" s="51">
        <v>8001</v>
      </c>
      <c r="D102" s="51">
        <v>80010</v>
      </c>
      <c r="E102" s="58">
        <v>0</v>
      </c>
      <c r="F102" s="60" t="s">
        <v>806</v>
      </c>
      <c r="G102" s="59">
        <f t="shared" si="7"/>
        <v>0</v>
      </c>
      <c r="H102" s="53" t="s">
        <v>74</v>
      </c>
      <c r="I102" s="53" t="s">
        <v>757</v>
      </c>
      <c r="J102" s="53" t="s">
        <v>366</v>
      </c>
      <c r="K102" s="53" t="s">
        <v>16</v>
      </c>
      <c r="L102" s="53" t="s">
        <v>9</v>
      </c>
      <c r="M102" s="54"/>
      <c r="N102" s="113"/>
      <c r="O102" s="114"/>
    </row>
    <row r="103" spans="2:15" ht="12.75" customHeight="1" x14ac:dyDescent="0.2">
      <c r="B103" s="103" t="s">
        <v>756</v>
      </c>
      <c r="C103" s="51">
        <v>8001</v>
      </c>
      <c r="D103" s="51">
        <v>80010</v>
      </c>
      <c r="E103" s="58">
        <v>0</v>
      </c>
      <c r="F103" s="60" t="s">
        <v>806</v>
      </c>
      <c r="G103" s="59">
        <f t="shared" si="7"/>
        <v>0</v>
      </c>
      <c r="H103" s="53" t="s">
        <v>74</v>
      </c>
      <c r="I103" s="53" t="s">
        <v>37</v>
      </c>
      <c r="J103" s="53" t="s">
        <v>366</v>
      </c>
      <c r="K103" s="53" t="s">
        <v>16</v>
      </c>
      <c r="L103" s="53" t="s">
        <v>9</v>
      </c>
      <c r="M103" s="54"/>
      <c r="N103" s="113"/>
      <c r="O103" s="114"/>
    </row>
    <row r="104" spans="2:15" ht="12.75" customHeight="1" x14ac:dyDescent="0.2">
      <c r="B104" s="52" t="s">
        <v>716</v>
      </c>
      <c r="C104" s="51">
        <v>8001</v>
      </c>
      <c r="D104" s="51">
        <v>80010</v>
      </c>
      <c r="E104" s="58">
        <v>0</v>
      </c>
      <c r="F104" s="60" t="s">
        <v>806</v>
      </c>
      <c r="G104" s="59">
        <f t="shared" si="7"/>
        <v>0</v>
      </c>
      <c r="H104" s="53" t="s">
        <v>74</v>
      </c>
      <c r="I104" s="53" t="s">
        <v>281</v>
      </c>
      <c r="J104" s="53" t="s">
        <v>302</v>
      </c>
      <c r="K104" s="53" t="s">
        <v>16</v>
      </c>
      <c r="L104" s="53" t="s">
        <v>9</v>
      </c>
      <c r="M104" s="54"/>
      <c r="N104" s="113"/>
      <c r="O104" s="114"/>
    </row>
    <row r="105" spans="2:15" ht="12.75" customHeight="1" x14ac:dyDescent="0.2">
      <c r="B105" s="52" t="s">
        <v>748</v>
      </c>
      <c r="C105" s="51">
        <v>8001</v>
      </c>
      <c r="D105" s="51">
        <v>80010</v>
      </c>
      <c r="E105" s="58">
        <v>0</v>
      </c>
      <c r="F105" s="60" t="s">
        <v>806</v>
      </c>
      <c r="G105" s="59">
        <f t="shared" si="7"/>
        <v>0</v>
      </c>
      <c r="H105" s="53" t="s">
        <v>74</v>
      </c>
      <c r="I105" s="53" t="s">
        <v>281</v>
      </c>
      <c r="J105" s="53" t="s">
        <v>749</v>
      </c>
      <c r="K105" s="53" t="s">
        <v>16</v>
      </c>
      <c r="L105" s="53" t="s">
        <v>9</v>
      </c>
      <c r="M105" s="54"/>
      <c r="N105" s="113"/>
      <c r="O105" s="114"/>
    </row>
    <row r="106" spans="2:15" x14ac:dyDescent="0.2">
      <c r="B106" s="52" t="s">
        <v>548</v>
      </c>
      <c r="F106" s="53"/>
      <c r="G106" s="53"/>
      <c r="H106" s="53"/>
      <c r="I106" s="53"/>
      <c r="J106" s="53"/>
      <c r="K106" s="53"/>
      <c r="L106" s="53"/>
      <c r="M106" s="111">
        <f>SUBTOTAL(109,M84:M105)-SUMIF(ExpTable5X[Source/ Object],529,ExpTable5X[DP Amount])</f>
        <v>0</v>
      </c>
      <c r="N106" s="89"/>
      <c r="O106" s="96"/>
    </row>
    <row r="107" spans="2:15" x14ac:dyDescent="0.2">
      <c r="F107" s="53"/>
      <c r="G107" s="53"/>
      <c r="H107" s="53"/>
      <c r="I107" s="53"/>
      <c r="J107" s="53"/>
      <c r="K107" s="53"/>
      <c r="L107" s="53"/>
      <c r="N107" s="89"/>
      <c r="O107" s="89"/>
    </row>
    <row r="108" spans="2:15" x14ac:dyDescent="0.2">
      <c r="F108" s="53"/>
      <c r="I108" s="53"/>
      <c r="J108" s="53"/>
      <c r="K108" s="53"/>
      <c r="L108" s="53"/>
      <c r="N108" s="89"/>
      <c r="O108" s="89"/>
    </row>
    <row r="109" spans="2:15" x14ac:dyDescent="0.2">
      <c r="B109" s="117" t="s">
        <v>647</v>
      </c>
      <c r="C109" s="68"/>
      <c r="D109" s="68"/>
      <c r="E109" s="68"/>
      <c r="F109" s="118"/>
      <c r="G109" s="118"/>
      <c r="H109" s="118"/>
      <c r="I109" s="118"/>
      <c r="J109" s="118"/>
      <c r="K109" s="118"/>
      <c r="L109" s="118"/>
      <c r="M109" s="119">
        <f>+M81-M106</f>
        <v>0</v>
      </c>
      <c r="N109" s="120"/>
      <c r="O109" s="89"/>
    </row>
    <row r="110" spans="2:15" x14ac:dyDescent="0.2">
      <c r="F110" s="53"/>
      <c r="G110" s="53"/>
      <c r="H110" s="53"/>
      <c r="I110" s="53"/>
      <c r="J110" s="53"/>
      <c r="K110" s="53"/>
      <c r="L110" s="53"/>
    </row>
    <row r="111" spans="2:15" ht="13.5" thickBot="1" x14ac:dyDescent="0.25">
      <c r="F111" s="53"/>
      <c r="G111" s="53"/>
      <c r="H111" s="53"/>
      <c r="I111" s="53"/>
      <c r="J111" s="53"/>
      <c r="K111" s="53"/>
      <c r="L111" s="53"/>
    </row>
    <row r="112" spans="2:15" ht="153.75" thickBot="1" x14ac:dyDescent="0.25">
      <c r="B112" s="128" t="s">
        <v>830</v>
      </c>
      <c r="F112" s="53"/>
      <c r="G112" s="53"/>
      <c r="H112" s="53"/>
      <c r="I112" s="53"/>
      <c r="J112" s="53"/>
      <c r="K112" s="53"/>
      <c r="L112" s="53"/>
    </row>
    <row r="113" spans="6:12" x14ac:dyDescent="0.2">
      <c r="F113" s="53"/>
      <c r="G113" s="53"/>
      <c r="H113" s="53"/>
      <c r="I113" s="53"/>
      <c r="J113" s="53"/>
      <c r="K113" s="53"/>
      <c r="L113" s="53"/>
    </row>
    <row r="114" spans="6:12" x14ac:dyDescent="0.2">
      <c r="F114" s="53"/>
      <c r="G114" s="53"/>
      <c r="H114" s="53"/>
      <c r="I114" s="53"/>
      <c r="J114" s="53"/>
      <c r="K114" s="53"/>
      <c r="L114" s="53"/>
    </row>
    <row r="115" spans="6:12" x14ac:dyDescent="0.2">
      <c r="F115" s="53"/>
      <c r="G115" s="53"/>
      <c r="H115" s="53"/>
      <c r="I115" s="53"/>
      <c r="J115" s="53"/>
      <c r="K115" s="53"/>
      <c r="L115" s="53"/>
    </row>
    <row r="116" spans="6:12" x14ac:dyDescent="0.2">
      <c r="F116" s="53"/>
      <c r="G116" s="53"/>
      <c r="H116" s="53"/>
      <c r="I116" s="53"/>
      <c r="J116" s="53"/>
      <c r="K116" s="53"/>
      <c r="L116" s="53"/>
    </row>
    <row r="117" spans="6:12" x14ac:dyDescent="0.2">
      <c r="F117" s="53"/>
      <c r="G117" s="53"/>
      <c r="H117" s="53"/>
      <c r="I117" s="53"/>
      <c r="J117" s="53"/>
      <c r="K117" s="53"/>
      <c r="L117" s="53"/>
    </row>
    <row r="118" spans="6:12" x14ac:dyDescent="0.2">
      <c r="F118" s="53"/>
      <c r="G118" s="53"/>
      <c r="H118" s="53"/>
      <c r="I118" s="53"/>
      <c r="J118" s="53"/>
      <c r="K118" s="53"/>
      <c r="L118" s="53"/>
    </row>
    <row r="119" spans="6:12" x14ac:dyDescent="0.2">
      <c r="F119" s="53"/>
      <c r="G119" s="53"/>
      <c r="H119" s="53"/>
      <c r="I119" s="53"/>
      <c r="J119" s="53"/>
      <c r="K119" s="53"/>
      <c r="L119" s="53"/>
    </row>
    <row r="120" spans="6:12" x14ac:dyDescent="0.2">
      <c r="F120" s="53"/>
      <c r="G120" s="53"/>
      <c r="H120" s="53"/>
      <c r="I120" s="53"/>
      <c r="J120" s="53"/>
      <c r="K120" s="53"/>
      <c r="L120" s="53"/>
    </row>
    <row r="121" spans="6:12" x14ac:dyDescent="0.2">
      <c r="F121" s="53"/>
      <c r="G121" s="53"/>
      <c r="H121" s="53"/>
      <c r="I121" s="53"/>
      <c r="J121" s="53"/>
      <c r="K121" s="53"/>
      <c r="L121" s="53"/>
    </row>
    <row r="122" spans="6:12" x14ac:dyDescent="0.2">
      <c r="F122" s="53"/>
      <c r="G122" s="53"/>
      <c r="H122" s="53"/>
      <c r="I122" s="53"/>
      <c r="J122" s="53"/>
      <c r="K122" s="53"/>
      <c r="L122" s="53"/>
    </row>
    <row r="123" spans="6:12" x14ac:dyDescent="0.2">
      <c r="F123" s="53"/>
      <c r="G123" s="53"/>
      <c r="H123" s="53"/>
      <c r="I123" s="53"/>
      <c r="J123" s="53"/>
      <c r="K123" s="53"/>
      <c r="L123" s="53"/>
    </row>
    <row r="124" spans="6:12" x14ac:dyDescent="0.2">
      <c r="F124" s="53"/>
      <c r="G124" s="53"/>
      <c r="H124" s="53"/>
      <c r="I124" s="53"/>
      <c r="J124" s="53"/>
      <c r="K124" s="53"/>
      <c r="L124" s="53"/>
    </row>
    <row r="125" spans="6:12" x14ac:dyDescent="0.2">
      <c r="F125" s="53"/>
      <c r="G125" s="53"/>
      <c r="H125" s="53"/>
      <c r="I125" s="53"/>
      <c r="J125" s="53"/>
      <c r="K125" s="53"/>
      <c r="L125" s="53"/>
    </row>
    <row r="126" spans="6:12" x14ac:dyDescent="0.2">
      <c r="F126" s="53"/>
      <c r="G126" s="53"/>
      <c r="H126" s="53"/>
      <c r="I126" s="53"/>
      <c r="J126" s="53"/>
      <c r="K126" s="53"/>
      <c r="L126" s="53"/>
    </row>
    <row r="127" spans="6:12" x14ac:dyDescent="0.2">
      <c r="F127" s="53"/>
      <c r="G127" s="53"/>
      <c r="H127" s="53"/>
      <c r="I127" s="53"/>
      <c r="J127" s="53"/>
      <c r="K127" s="53"/>
      <c r="L127" s="53"/>
    </row>
    <row r="128" spans="6:12" x14ac:dyDescent="0.2">
      <c r="F128" s="53"/>
      <c r="G128" s="53"/>
      <c r="H128" s="53"/>
      <c r="I128" s="53"/>
      <c r="J128" s="53"/>
      <c r="K128" s="53"/>
      <c r="L128" s="53"/>
    </row>
    <row r="129" spans="2:12" x14ac:dyDescent="0.2">
      <c r="F129" s="53"/>
      <c r="G129" s="53"/>
      <c r="H129" s="53"/>
      <c r="I129" s="53"/>
      <c r="J129" s="53"/>
      <c r="K129" s="53"/>
      <c r="L129" s="53"/>
    </row>
    <row r="130" spans="2:12" x14ac:dyDescent="0.2">
      <c r="F130" s="53"/>
      <c r="G130" s="53"/>
      <c r="H130" s="53"/>
      <c r="I130" s="53"/>
      <c r="J130" s="53"/>
      <c r="K130" s="53"/>
      <c r="L130" s="53"/>
    </row>
    <row r="131" spans="2:12" x14ac:dyDescent="0.2">
      <c r="F131" s="53"/>
      <c r="G131" s="53"/>
      <c r="H131" s="53"/>
      <c r="I131" s="53"/>
      <c r="J131" s="53"/>
      <c r="K131" s="53"/>
      <c r="L131" s="53"/>
    </row>
    <row r="132" spans="2:12" x14ac:dyDescent="0.2">
      <c r="F132" s="53"/>
      <c r="G132" s="53"/>
      <c r="H132" s="53"/>
      <c r="I132" s="53"/>
      <c r="J132" s="53"/>
      <c r="K132" s="53"/>
      <c r="L132" s="53"/>
    </row>
    <row r="133" spans="2:12" x14ac:dyDescent="0.2">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6:12" s="51" customFormat="1" x14ac:dyDescent="0.2">
      <c r="F1057" s="53"/>
      <c r="G1057" s="53"/>
      <c r="H1057" s="53"/>
      <c r="I1057" s="53"/>
      <c r="J1057" s="53"/>
      <c r="K1057" s="53"/>
      <c r="L1057" s="53"/>
    </row>
    <row r="1058" spans="6:12" s="51" customFormat="1" x14ac:dyDescent="0.2">
      <c r="F1058" s="53"/>
      <c r="G1058" s="53"/>
      <c r="H1058" s="53"/>
      <c r="I1058" s="53"/>
      <c r="J1058" s="53"/>
      <c r="K1058" s="53"/>
      <c r="L1058" s="53"/>
    </row>
    <row r="1059" spans="6:12" s="51" customFormat="1" x14ac:dyDescent="0.2">
      <c r="F1059" s="53"/>
      <c r="G1059" s="53"/>
      <c r="H1059" s="53"/>
      <c r="I1059" s="53"/>
      <c r="J1059" s="53"/>
      <c r="K1059" s="53"/>
      <c r="L1059" s="53"/>
    </row>
    <row r="1060" spans="6:12" s="51" customFormat="1" x14ac:dyDescent="0.2">
      <c r="F1060" s="53"/>
      <c r="G1060" s="53"/>
      <c r="H1060" s="53"/>
      <c r="I1060" s="53"/>
      <c r="J1060" s="53"/>
      <c r="K1060" s="53"/>
      <c r="L1060" s="53"/>
    </row>
    <row r="1061" spans="6:12" s="51" customFormat="1" x14ac:dyDescent="0.2">
      <c r="F1061" s="53"/>
      <c r="G1061" s="53"/>
      <c r="H1061" s="53"/>
      <c r="I1061" s="53"/>
      <c r="J1061" s="53"/>
      <c r="K1061" s="53"/>
      <c r="L1061" s="53"/>
    </row>
    <row r="1062" spans="6:12" s="51" customFormat="1" x14ac:dyDescent="0.2">
      <c r="F1062" s="53"/>
      <c r="G1062" s="53"/>
      <c r="H1062" s="53"/>
      <c r="I1062" s="53"/>
      <c r="J1062" s="53"/>
      <c r="K1062" s="53"/>
      <c r="L1062" s="53"/>
    </row>
    <row r="1063" spans="6:12" s="51" customFormat="1" x14ac:dyDescent="0.2">
      <c r="F1063" s="53"/>
      <c r="G1063" s="53"/>
      <c r="H1063" s="53"/>
      <c r="I1063" s="53"/>
      <c r="J1063" s="53"/>
      <c r="K1063" s="53"/>
      <c r="L1063" s="53"/>
    </row>
    <row r="1064" spans="6:12" s="51" customFormat="1" x14ac:dyDescent="0.2">
      <c r="F1064" s="53"/>
      <c r="G1064" s="53"/>
      <c r="H1064" s="53"/>
      <c r="I1064" s="53"/>
      <c r="J1064" s="53"/>
      <c r="K1064" s="53"/>
      <c r="L1064" s="53"/>
    </row>
    <row r="1065" spans="6:12" s="51" customFormat="1" x14ac:dyDescent="0.2">
      <c r="F1065" s="53"/>
      <c r="G1065" s="53"/>
      <c r="H1065" s="53"/>
      <c r="I1065" s="53"/>
      <c r="J1065" s="53"/>
      <c r="K1065" s="53"/>
      <c r="L1065" s="53"/>
    </row>
    <row r="1066" spans="6:12" s="51" customFormat="1" x14ac:dyDescent="0.2">
      <c r="F1066" s="53"/>
      <c r="G1066" s="53"/>
      <c r="H1066" s="53"/>
      <c r="I1066" s="53"/>
      <c r="J1066" s="53"/>
      <c r="K1066" s="53"/>
      <c r="L1066" s="53"/>
    </row>
    <row r="1067" spans="6:12" s="51" customFormat="1" x14ac:dyDescent="0.2">
      <c r="F1067" s="53"/>
      <c r="G1067" s="53"/>
      <c r="H1067" s="53"/>
      <c r="I1067" s="53"/>
      <c r="J1067" s="53"/>
      <c r="K1067" s="53"/>
      <c r="L1067" s="53"/>
    </row>
    <row r="1068" spans="6:12" s="51" customFormat="1" x14ac:dyDescent="0.2">
      <c r="F1068" s="53"/>
      <c r="G1068" s="53"/>
      <c r="H1068" s="53"/>
      <c r="I1068" s="53"/>
      <c r="J1068" s="53"/>
      <c r="K1068" s="53"/>
      <c r="L1068" s="53"/>
    </row>
    <row r="1069" spans="6:12" s="51" customFormat="1" x14ac:dyDescent="0.2">
      <c r="F1069" s="53"/>
      <c r="G1069" s="53"/>
      <c r="H1069" s="53"/>
      <c r="I1069" s="53"/>
      <c r="J1069" s="53"/>
      <c r="K1069" s="53"/>
      <c r="L1069" s="53"/>
    </row>
    <row r="1070" spans="6:12" s="51" customFormat="1" x14ac:dyDescent="0.2">
      <c r="F1070" s="53"/>
      <c r="G1070" s="53"/>
      <c r="H1070" s="53"/>
      <c r="I1070" s="53"/>
      <c r="J1070" s="53"/>
      <c r="K1070" s="53"/>
      <c r="L1070" s="53"/>
    </row>
    <row r="1071" spans="6:12" s="51" customFormat="1" x14ac:dyDescent="0.2">
      <c r="F1071" s="53"/>
      <c r="G1071" s="53"/>
      <c r="H1071" s="53"/>
      <c r="I1071" s="53"/>
      <c r="J1071" s="53"/>
      <c r="K1071" s="53"/>
      <c r="L1071" s="53"/>
    </row>
    <row r="1072" spans="6:12" s="51" customFormat="1" x14ac:dyDescent="0.2">
      <c r="F1072" s="53"/>
      <c r="G1072" s="53"/>
      <c r="H1072" s="53"/>
      <c r="I1072" s="53"/>
      <c r="J1072" s="53"/>
      <c r="K1072" s="53"/>
      <c r="L1072" s="53"/>
    </row>
    <row r="1073" spans="6:12" s="51" customFormat="1" x14ac:dyDescent="0.2">
      <c r="F1073" s="53"/>
      <c r="G1073" s="53"/>
      <c r="H1073" s="53"/>
      <c r="I1073" s="53"/>
      <c r="J1073" s="53"/>
      <c r="K1073" s="53"/>
      <c r="L1073" s="53"/>
    </row>
    <row r="1074" spans="6:12" s="51" customFormat="1" x14ac:dyDescent="0.2">
      <c r="F1074" s="53"/>
      <c r="G1074" s="53"/>
      <c r="H1074" s="53"/>
      <c r="I1074" s="53"/>
      <c r="J1074" s="53"/>
      <c r="K1074" s="53"/>
      <c r="L1074" s="53"/>
    </row>
    <row r="1075" spans="6:12" s="51" customFormat="1" x14ac:dyDescent="0.2">
      <c r="F1075" s="53"/>
      <c r="G1075" s="53"/>
      <c r="H1075" s="53"/>
      <c r="I1075" s="53"/>
      <c r="J1075" s="53"/>
      <c r="K1075" s="53"/>
      <c r="L1075" s="53"/>
    </row>
    <row r="1076" spans="6:12" s="51" customFormat="1" x14ac:dyDescent="0.2">
      <c r="F1076" s="53"/>
      <c r="G1076" s="53"/>
      <c r="H1076" s="53"/>
      <c r="I1076" s="53"/>
      <c r="J1076" s="53"/>
      <c r="K1076" s="53"/>
      <c r="L1076" s="53"/>
    </row>
    <row r="1077" spans="6:12" s="51" customFormat="1" x14ac:dyDescent="0.2">
      <c r="F1077" s="53"/>
      <c r="G1077" s="53"/>
      <c r="H1077" s="53"/>
      <c r="I1077" s="53"/>
      <c r="J1077" s="53"/>
      <c r="K1077" s="53"/>
      <c r="L1077" s="53"/>
    </row>
    <row r="1078" spans="6:12" s="51" customFormat="1" x14ac:dyDescent="0.2">
      <c r="F1078" s="53"/>
      <c r="G1078" s="53"/>
      <c r="H1078" s="53"/>
      <c r="I1078" s="53"/>
      <c r="J1078" s="53"/>
      <c r="K1078" s="53"/>
      <c r="L1078" s="53"/>
    </row>
    <row r="1079" spans="6:12" s="51" customFormat="1" x14ac:dyDescent="0.2">
      <c r="F1079" s="53"/>
      <c r="G1079" s="53"/>
      <c r="H1079" s="53"/>
      <c r="I1079" s="53"/>
      <c r="J1079" s="53"/>
      <c r="K1079" s="53"/>
      <c r="L1079" s="53"/>
    </row>
    <row r="1080" spans="6:12" s="51" customFormat="1" x14ac:dyDescent="0.2">
      <c r="F1080" s="53"/>
      <c r="G1080" s="53"/>
      <c r="H1080" s="53"/>
      <c r="I1080" s="53"/>
      <c r="J1080" s="53"/>
      <c r="K1080" s="53"/>
      <c r="L1080" s="53"/>
    </row>
    <row r="1081" spans="6:12" s="51" customFormat="1" x14ac:dyDescent="0.2">
      <c r="F1081" s="53"/>
      <c r="G1081" s="53"/>
      <c r="H1081" s="53"/>
      <c r="I1081" s="53"/>
      <c r="J1081" s="53"/>
      <c r="K1081" s="53"/>
      <c r="L1081" s="53"/>
    </row>
    <row r="1082" spans="6:12" s="51" customFormat="1" x14ac:dyDescent="0.2">
      <c r="F1082" s="53"/>
      <c r="G1082" s="53"/>
      <c r="H1082" s="53"/>
      <c r="I1082" s="53"/>
      <c r="J1082" s="53"/>
      <c r="K1082" s="53"/>
      <c r="L1082" s="53"/>
    </row>
    <row r="1083" spans="6:12" s="51" customFormat="1" x14ac:dyDescent="0.2">
      <c r="F1083" s="53"/>
      <c r="G1083" s="53"/>
      <c r="H1083" s="53"/>
      <c r="I1083" s="53"/>
      <c r="J1083" s="53"/>
      <c r="K1083" s="53"/>
      <c r="L1083" s="53"/>
    </row>
    <row r="1084" spans="6:12" s="51" customFormat="1" x14ac:dyDescent="0.2">
      <c r="F1084" s="53"/>
      <c r="G1084" s="53"/>
      <c r="H1084" s="53"/>
      <c r="I1084" s="53"/>
      <c r="J1084" s="53"/>
      <c r="K1084" s="53"/>
      <c r="L1084" s="53"/>
    </row>
    <row r="1085" spans="6:12" s="51" customFormat="1" x14ac:dyDescent="0.2">
      <c r="F1085" s="53"/>
      <c r="G1085" s="53"/>
      <c r="H1085" s="53"/>
      <c r="I1085" s="53"/>
      <c r="J1085" s="53"/>
      <c r="K1085" s="53"/>
      <c r="L1085" s="53"/>
    </row>
    <row r="1086" spans="6:12" s="51" customFormat="1" x14ac:dyDescent="0.2">
      <c r="F1086" s="53"/>
      <c r="G1086" s="53"/>
      <c r="H1086" s="53"/>
      <c r="I1086" s="53"/>
      <c r="J1086" s="53"/>
      <c r="K1086" s="53"/>
      <c r="L1086" s="53"/>
    </row>
    <row r="1087" spans="6:12" s="51" customFormat="1" x14ac:dyDescent="0.2">
      <c r="F1087" s="53"/>
      <c r="G1087" s="53"/>
      <c r="H1087" s="53"/>
      <c r="I1087" s="53"/>
      <c r="J1087" s="53"/>
      <c r="K1087" s="53"/>
      <c r="L1087" s="53"/>
    </row>
    <row r="1088" spans="6:12" s="51" customFormat="1" x14ac:dyDescent="0.2">
      <c r="F1088" s="53"/>
      <c r="G1088" s="53"/>
      <c r="H1088" s="53"/>
      <c r="I1088" s="53"/>
      <c r="J1088" s="53"/>
      <c r="K1088" s="53"/>
      <c r="L1088" s="53"/>
    </row>
    <row r="1089" spans="6:12" s="51" customFormat="1" x14ac:dyDescent="0.2">
      <c r="F1089" s="53"/>
      <c r="G1089" s="53"/>
      <c r="H1089" s="53"/>
      <c r="I1089" s="53"/>
      <c r="J1089" s="53"/>
      <c r="K1089" s="53"/>
      <c r="L1089" s="53"/>
    </row>
    <row r="1090" spans="6:12" s="51" customFormat="1" x14ac:dyDescent="0.2">
      <c r="F1090" s="53"/>
      <c r="G1090" s="53"/>
      <c r="H1090" s="53"/>
      <c r="I1090" s="53"/>
      <c r="J1090" s="53"/>
      <c r="K1090" s="53"/>
      <c r="L1090" s="53"/>
    </row>
    <row r="1091" spans="6:12" s="51" customFormat="1" x14ac:dyDescent="0.2">
      <c r="F1091" s="53"/>
      <c r="G1091" s="53"/>
      <c r="H1091" s="53"/>
      <c r="I1091" s="53"/>
      <c r="J1091" s="53"/>
      <c r="K1091" s="53"/>
      <c r="L1091" s="53"/>
    </row>
    <row r="1092" spans="6:12" s="51" customFormat="1" x14ac:dyDescent="0.2">
      <c r="F1092" s="53"/>
      <c r="G1092" s="53"/>
      <c r="H1092" s="53"/>
      <c r="I1092" s="53"/>
      <c r="J1092" s="53"/>
      <c r="K1092" s="53"/>
      <c r="L1092" s="53"/>
    </row>
    <row r="1093" spans="6:12" s="51" customFormat="1" x14ac:dyDescent="0.2">
      <c r="F1093" s="53"/>
      <c r="G1093" s="53"/>
      <c r="H1093" s="53"/>
      <c r="I1093" s="53"/>
      <c r="J1093" s="53"/>
      <c r="K1093" s="53"/>
      <c r="L1093" s="53"/>
    </row>
    <row r="1094" spans="6:12" s="51" customFormat="1" x14ac:dyDescent="0.2">
      <c r="F1094" s="53"/>
      <c r="G1094" s="53"/>
      <c r="H1094" s="53"/>
      <c r="I1094" s="53"/>
      <c r="J1094" s="53"/>
      <c r="K1094" s="53"/>
      <c r="L1094" s="53"/>
    </row>
    <row r="1095" spans="6:12" s="51" customFormat="1" x14ac:dyDescent="0.2">
      <c r="F1095" s="53"/>
      <c r="G1095" s="53"/>
      <c r="H1095" s="53"/>
      <c r="I1095" s="53"/>
      <c r="J1095" s="53"/>
      <c r="K1095" s="53"/>
      <c r="L1095" s="53"/>
    </row>
    <row r="1096" spans="6:12" s="51" customFormat="1" x14ac:dyDescent="0.2">
      <c r="F1096" s="53"/>
      <c r="G1096" s="53"/>
      <c r="H1096" s="53"/>
      <c r="I1096" s="53"/>
      <c r="J1096" s="53"/>
      <c r="K1096" s="53"/>
      <c r="L1096" s="53"/>
    </row>
    <row r="1097" spans="6:12" s="51" customFormat="1" x14ac:dyDescent="0.2">
      <c r="F1097" s="53"/>
      <c r="G1097" s="53"/>
      <c r="H1097" s="53"/>
      <c r="I1097" s="53"/>
      <c r="J1097" s="53"/>
      <c r="K1097" s="53"/>
      <c r="L1097" s="53"/>
    </row>
    <row r="1098" spans="6:12" s="51" customFormat="1" x14ac:dyDescent="0.2">
      <c r="F1098" s="53"/>
      <c r="G1098" s="53"/>
      <c r="H1098" s="53"/>
      <c r="I1098" s="53"/>
      <c r="J1098" s="53"/>
      <c r="K1098" s="53"/>
      <c r="L1098" s="53"/>
    </row>
    <row r="1099" spans="6:12" s="51" customFormat="1" x14ac:dyDescent="0.2">
      <c r="F1099" s="53"/>
      <c r="G1099" s="53"/>
      <c r="H1099" s="53"/>
      <c r="I1099" s="53"/>
      <c r="J1099" s="53"/>
      <c r="K1099" s="53"/>
      <c r="L1099" s="53"/>
    </row>
    <row r="1100" spans="6:12" s="51" customFormat="1" x14ac:dyDescent="0.2">
      <c r="F1100" s="53"/>
      <c r="G1100" s="53"/>
      <c r="H1100" s="53"/>
      <c r="I1100" s="53"/>
      <c r="J1100" s="53"/>
      <c r="K1100" s="53"/>
      <c r="L1100" s="53"/>
    </row>
    <row r="1101" spans="6:12" s="51" customFormat="1" x14ac:dyDescent="0.2">
      <c r="F1101" s="53"/>
      <c r="G1101" s="53"/>
      <c r="H1101" s="53"/>
      <c r="I1101" s="53"/>
      <c r="J1101" s="53"/>
      <c r="K1101" s="53"/>
      <c r="L1101" s="53"/>
    </row>
    <row r="1102" spans="6:12" s="51" customFormat="1" x14ac:dyDescent="0.2">
      <c r="F1102" s="53"/>
      <c r="G1102" s="53"/>
      <c r="H1102" s="53"/>
      <c r="I1102" s="53"/>
      <c r="J1102" s="53"/>
      <c r="K1102" s="53"/>
      <c r="L1102" s="53"/>
    </row>
    <row r="1103" spans="6:12" s="51" customFormat="1" x14ac:dyDescent="0.2">
      <c r="F1103" s="53"/>
      <c r="G1103" s="53"/>
      <c r="H1103" s="53"/>
      <c r="I1103" s="53"/>
      <c r="J1103" s="53"/>
      <c r="K1103" s="53"/>
      <c r="L1103" s="53"/>
    </row>
    <row r="1104" spans="6:12" s="51" customFormat="1" x14ac:dyDescent="0.2">
      <c r="F1104" s="53"/>
      <c r="G1104" s="53"/>
      <c r="H1104" s="53"/>
      <c r="I1104" s="53"/>
      <c r="J1104" s="53"/>
      <c r="K1104" s="53"/>
      <c r="L1104" s="53"/>
    </row>
    <row r="1105" spans="6:12" s="51" customFormat="1" x14ac:dyDescent="0.2">
      <c r="F1105" s="53"/>
      <c r="G1105" s="53"/>
      <c r="H1105" s="53"/>
      <c r="I1105" s="53"/>
      <c r="J1105" s="53"/>
      <c r="K1105" s="53"/>
      <c r="L1105" s="53"/>
    </row>
    <row r="1106" spans="6:12" s="51" customFormat="1" x14ac:dyDescent="0.2">
      <c r="F1106" s="53"/>
      <c r="G1106" s="53"/>
      <c r="H1106" s="53"/>
      <c r="I1106" s="53"/>
      <c r="J1106" s="53"/>
      <c r="K1106" s="53"/>
      <c r="L1106" s="53"/>
    </row>
    <row r="1107" spans="6:12" s="51" customFormat="1" x14ac:dyDescent="0.2">
      <c r="F1107" s="53"/>
      <c r="G1107" s="53"/>
      <c r="H1107" s="53"/>
      <c r="I1107" s="53"/>
      <c r="J1107" s="53"/>
      <c r="K1107" s="53"/>
      <c r="L1107" s="53"/>
    </row>
    <row r="1108" spans="6:12" s="51" customFormat="1" x14ac:dyDescent="0.2">
      <c r="F1108" s="53"/>
      <c r="G1108" s="53"/>
      <c r="H1108" s="53"/>
      <c r="I1108" s="53"/>
      <c r="J1108" s="53"/>
      <c r="K1108" s="53"/>
      <c r="L1108" s="53"/>
    </row>
    <row r="1109" spans="6:12" s="51" customFormat="1" x14ac:dyDescent="0.2">
      <c r="F1109" s="53"/>
      <c r="G1109" s="53"/>
      <c r="H1109" s="53"/>
      <c r="I1109" s="53"/>
      <c r="J1109" s="53"/>
      <c r="K1109" s="53"/>
      <c r="L1109" s="53"/>
    </row>
    <row r="1110" spans="6:12" s="51" customFormat="1" x14ac:dyDescent="0.2">
      <c r="F1110" s="53"/>
      <c r="G1110" s="53"/>
      <c r="H1110" s="53"/>
      <c r="I1110" s="53"/>
      <c r="J1110" s="53"/>
      <c r="K1110" s="53"/>
      <c r="L1110" s="53"/>
    </row>
  </sheetData>
  <mergeCells count="1">
    <mergeCell ref="I1:L1"/>
  </mergeCells>
  <dataValidations count="1">
    <dataValidation type="list" allowBlank="1" showInputMessage="1" showErrorMessage="1" sqref="B3" xr:uid="{00000000-0002-0000-07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O1100"/>
  <sheetViews>
    <sheetView workbookViewId="0">
      <pane xSplit="13" ySplit="5" topLeftCell="N6" activePane="bottomRight" state="frozen"/>
      <selection pane="topRight" activeCell="N1" sqref="N1"/>
      <selection pane="bottomLeft" activeCell="A6" sqref="A6"/>
      <selection pane="bottomRight" activeCell="B5" sqref="B5"/>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61</v>
      </c>
      <c r="G7" s="59" t="str">
        <f>+$G$3</f>
        <v>903</v>
      </c>
      <c r="H7" s="64" t="s">
        <v>74</v>
      </c>
      <c r="I7" s="53" t="s">
        <v>9</v>
      </c>
      <c r="J7" s="53" t="s">
        <v>46</v>
      </c>
      <c r="K7" s="53" t="s">
        <v>16</v>
      </c>
      <c r="L7" s="53" t="s">
        <v>9</v>
      </c>
      <c r="M7" s="54"/>
      <c r="N7" s="89"/>
      <c r="O7" s="88"/>
    </row>
    <row r="8" spans="2:15" x14ac:dyDescent="0.2">
      <c r="B8" s="52" t="s">
        <v>761</v>
      </c>
      <c r="C8" s="51">
        <v>8001</v>
      </c>
      <c r="D8" s="51">
        <v>80010</v>
      </c>
      <c r="E8" s="58">
        <v>0</v>
      </c>
      <c r="F8" s="53">
        <v>61</v>
      </c>
      <c r="G8" s="59" t="str">
        <f>+$G$3</f>
        <v>903</v>
      </c>
      <c r="H8" s="64" t="s">
        <v>74</v>
      </c>
      <c r="I8" s="53" t="s">
        <v>9</v>
      </c>
      <c r="J8" s="53" t="s">
        <v>760</v>
      </c>
      <c r="K8" s="53" t="s">
        <v>16</v>
      </c>
      <c r="L8" s="53" t="s">
        <v>9</v>
      </c>
      <c r="M8" s="54"/>
      <c r="N8" s="89"/>
      <c r="O8" s="88"/>
    </row>
    <row r="9" spans="2:15" x14ac:dyDescent="0.2">
      <c r="B9" s="52" t="s">
        <v>294</v>
      </c>
      <c r="C9" s="51">
        <v>8001</v>
      </c>
      <c r="D9" s="51">
        <v>80010</v>
      </c>
      <c r="E9" s="58">
        <v>0</v>
      </c>
      <c r="F9" s="53">
        <v>61</v>
      </c>
      <c r="G9" s="59" t="str">
        <f>+$G$3</f>
        <v>903</v>
      </c>
      <c r="H9" s="64" t="s">
        <v>74</v>
      </c>
      <c r="I9" s="53" t="s">
        <v>9</v>
      </c>
      <c r="J9" s="53" t="s">
        <v>270</v>
      </c>
      <c r="K9" s="53" t="s">
        <v>16</v>
      </c>
      <c r="L9" s="53" t="s">
        <v>9</v>
      </c>
      <c r="M9" s="54"/>
      <c r="N9" s="89"/>
      <c r="O9" s="88"/>
    </row>
    <row r="10" spans="2:15" x14ac:dyDescent="0.2">
      <c r="B10" s="57" t="s">
        <v>266</v>
      </c>
      <c r="C10" s="51">
        <v>8001</v>
      </c>
      <c r="D10" s="51">
        <v>80010</v>
      </c>
      <c r="E10" s="58">
        <v>0</v>
      </c>
      <c r="F10" s="53">
        <v>61</v>
      </c>
      <c r="G10" s="59" t="str">
        <f t="shared" ref="G10:G16" si="0">+$G$3</f>
        <v>903</v>
      </c>
      <c r="H10" s="53" t="s">
        <v>74</v>
      </c>
      <c r="I10" s="53" t="s">
        <v>9</v>
      </c>
      <c r="J10" s="53" t="s">
        <v>267</v>
      </c>
      <c r="K10" s="53" t="s">
        <v>16</v>
      </c>
      <c r="L10" s="53" t="s">
        <v>9</v>
      </c>
      <c r="M10" s="54"/>
      <c r="N10" s="89"/>
      <c r="O10" s="88"/>
    </row>
    <row r="11" spans="2:15" x14ac:dyDescent="0.2">
      <c r="B11" s="52" t="s">
        <v>719</v>
      </c>
      <c r="C11" s="51">
        <v>8001</v>
      </c>
      <c r="D11" s="51">
        <v>80010</v>
      </c>
      <c r="E11" s="58">
        <v>0</v>
      </c>
      <c r="F11" s="53">
        <v>61</v>
      </c>
      <c r="G11" s="59" t="str">
        <f t="shared" si="0"/>
        <v>903</v>
      </c>
      <c r="H11" s="53" t="s">
        <v>74</v>
      </c>
      <c r="I11" s="53" t="s">
        <v>9</v>
      </c>
      <c r="J11" s="53" t="s">
        <v>720</v>
      </c>
      <c r="K11" s="53" t="s">
        <v>16</v>
      </c>
      <c r="L11" s="53" t="s">
        <v>9</v>
      </c>
      <c r="M11" s="54"/>
      <c r="N11" s="89"/>
      <c r="O11" s="88"/>
    </row>
    <row r="12" spans="2:15" x14ac:dyDescent="0.2">
      <c r="B12" s="52" t="s">
        <v>721</v>
      </c>
      <c r="C12" s="51">
        <v>8001</v>
      </c>
      <c r="D12" s="51">
        <v>80010</v>
      </c>
      <c r="E12" s="58">
        <v>0</v>
      </c>
      <c r="F12" s="53">
        <v>61</v>
      </c>
      <c r="G12" s="59" t="str">
        <f t="shared" si="0"/>
        <v>903</v>
      </c>
      <c r="H12" s="53" t="s">
        <v>74</v>
      </c>
      <c r="I12" s="53" t="s">
        <v>9</v>
      </c>
      <c r="J12" s="53" t="s">
        <v>722</v>
      </c>
      <c r="K12" s="53" t="s">
        <v>16</v>
      </c>
      <c r="L12" s="53" t="s">
        <v>9</v>
      </c>
      <c r="M12" s="54"/>
      <c r="N12" s="89"/>
      <c r="O12" s="88"/>
    </row>
    <row r="13" spans="2:15" ht="25.5" x14ac:dyDescent="0.2">
      <c r="B13" s="52" t="s">
        <v>724</v>
      </c>
      <c r="C13" s="51">
        <v>8001</v>
      </c>
      <c r="D13" s="51">
        <v>80010</v>
      </c>
      <c r="E13" s="58">
        <v>0</v>
      </c>
      <c r="F13" s="53">
        <v>61</v>
      </c>
      <c r="G13" s="59" t="str">
        <f t="shared" si="0"/>
        <v>903</v>
      </c>
      <c r="H13" s="53" t="s">
        <v>74</v>
      </c>
      <c r="I13" s="53" t="s">
        <v>9</v>
      </c>
      <c r="J13" s="53" t="s">
        <v>723</v>
      </c>
      <c r="K13" s="53" t="s">
        <v>16</v>
      </c>
      <c r="L13" s="53" t="s">
        <v>9</v>
      </c>
      <c r="M13" s="54"/>
      <c r="N13" s="89"/>
      <c r="O13" s="88"/>
    </row>
    <row r="14" spans="2:15" x14ac:dyDescent="0.2">
      <c r="B14" s="52" t="s">
        <v>725</v>
      </c>
      <c r="C14" s="51">
        <v>8001</v>
      </c>
      <c r="D14" s="51">
        <v>80010</v>
      </c>
      <c r="E14" s="58">
        <v>0</v>
      </c>
      <c r="F14" s="53">
        <v>61</v>
      </c>
      <c r="G14" s="59" t="str">
        <f t="shared" si="0"/>
        <v>903</v>
      </c>
      <c r="H14" s="53" t="s">
        <v>74</v>
      </c>
      <c r="I14" s="53" t="s">
        <v>9</v>
      </c>
      <c r="J14" s="53" t="s">
        <v>726</v>
      </c>
      <c r="K14" s="53" t="s">
        <v>16</v>
      </c>
      <c r="L14" s="53" t="s">
        <v>9</v>
      </c>
      <c r="M14" s="54"/>
      <c r="N14" s="89"/>
      <c r="O14" s="88"/>
    </row>
    <row r="15" spans="2:15" x14ac:dyDescent="0.2">
      <c r="B15" s="52" t="s">
        <v>727</v>
      </c>
      <c r="C15" s="51">
        <v>8001</v>
      </c>
      <c r="D15" s="51">
        <v>80010</v>
      </c>
      <c r="E15" s="58">
        <v>0</v>
      </c>
      <c r="F15" s="53">
        <v>61</v>
      </c>
      <c r="G15" s="59" t="str">
        <f t="shared" si="0"/>
        <v>903</v>
      </c>
      <c r="H15" s="53" t="s">
        <v>74</v>
      </c>
      <c r="I15" s="53" t="s">
        <v>9</v>
      </c>
      <c r="J15" s="53" t="s">
        <v>728</v>
      </c>
      <c r="K15" s="53" t="s">
        <v>16</v>
      </c>
      <c r="L15" s="53" t="s">
        <v>9</v>
      </c>
      <c r="M15" s="54"/>
      <c r="N15" s="89"/>
      <c r="O15" s="88"/>
    </row>
    <row r="16" spans="2:15" x14ac:dyDescent="0.2">
      <c r="B16" s="52" t="s">
        <v>568</v>
      </c>
      <c r="C16" s="51">
        <v>8001</v>
      </c>
      <c r="D16" s="51">
        <v>80010</v>
      </c>
      <c r="E16" s="58">
        <v>0</v>
      </c>
      <c r="F16" s="53">
        <v>61</v>
      </c>
      <c r="G16" s="59" t="str">
        <f t="shared" si="0"/>
        <v>903</v>
      </c>
      <c r="H16" s="53" t="s">
        <v>74</v>
      </c>
      <c r="I16" s="53" t="s">
        <v>9</v>
      </c>
      <c r="J16" s="53" t="s">
        <v>569</v>
      </c>
      <c r="K16" s="53" t="s">
        <v>16</v>
      </c>
      <c r="L16" s="53" t="s">
        <v>9</v>
      </c>
      <c r="M16" s="54"/>
      <c r="N16" s="92"/>
      <c r="O16" s="88"/>
    </row>
    <row r="17" spans="2:15" x14ac:dyDescent="0.2">
      <c r="B17" s="57" t="s">
        <v>47</v>
      </c>
      <c r="C17" s="51">
        <v>8001</v>
      </c>
      <c r="D17" s="51">
        <v>80010</v>
      </c>
      <c r="E17" s="58">
        <v>0</v>
      </c>
      <c r="F17" s="53">
        <v>62</v>
      </c>
      <c r="G17" s="59" t="str">
        <f>+$G$3</f>
        <v>903</v>
      </c>
      <c r="H17" s="64" t="s">
        <v>74</v>
      </c>
      <c r="I17" s="53" t="s">
        <v>9</v>
      </c>
      <c r="J17" s="53" t="s">
        <v>46</v>
      </c>
      <c r="K17" s="53" t="s">
        <v>16</v>
      </c>
      <c r="L17" s="53" t="s">
        <v>9</v>
      </c>
      <c r="M17" s="54"/>
      <c r="N17" s="92"/>
      <c r="O17" s="88"/>
    </row>
    <row r="18" spans="2:15" x14ac:dyDescent="0.2">
      <c r="B18" s="52" t="s">
        <v>761</v>
      </c>
      <c r="C18" s="51">
        <v>8001</v>
      </c>
      <c r="D18" s="51">
        <v>80010</v>
      </c>
      <c r="E18" s="58">
        <v>0</v>
      </c>
      <c r="F18" s="53">
        <v>62</v>
      </c>
      <c r="G18" s="59" t="str">
        <f>+$G$3</f>
        <v>903</v>
      </c>
      <c r="H18" s="64" t="s">
        <v>74</v>
      </c>
      <c r="I18" s="53" t="s">
        <v>9</v>
      </c>
      <c r="J18" s="53" t="s">
        <v>760</v>
      </c>
      <c r="K18" s="53" t="s">
        <v>16</v>
      </c>
      <c r="L18" s="53" t="s">
        <v>9</v>
      </c>
      <c r="M18" s="54"/>
      <c r="N18" s="92"/>
      <c r="O18" s="88"/>
    </row>
    <row r="19" spans="2:15" x14ac:dyDescent="0.2">
      <c r="B19" s="52" t="s">
        <v>294</v>
      </c>
      <c r="C19" s="51">
        <v>8001</v>
      </c>
      <c r="D19" s="51">
        <v>80010</v>
      </c>
      <c r="E19" s="58">
        <v>0</v>
      </c>
      <c r="F19" s="53">
        <v>62</v>
      </c>
      <c r="G19" s="59" t="str">
        <f>+$G$3</f>
        <v>903</v>
      </c>
      <c r="H19" s="64" t="s">
        <v>74</v>
      </c>
      <c r="I19" s="53" t="s">
        <v>9</v>
      </c>
      <c r="J19" s="53" t="s">
        <v>270</v>
      </c>
      <c r="K19" s="53" t="s">
        <v>16</v>
      </c>
      <c r="L19" s="53" t="s">
        <v>9</v>
      </c>
      <c r="M19" s="54"/>
      <c r="N19" s="92"/>
      <c r="O19" s="88"/>
    </row>
    <row r="20" spans="2:15" x14ac:dyDescent="0.2">
      <c r="B20" s="57" t="s">
        <v>266</v>
      </c>
      <c r="C20" s="51">
        <v>8001</v>
      </c>
      <c r="D20" s="51">
        <v>80010</v>
      </c>
      <c r="E20" s="58">
        <v>0</v>
      </c>
      <c r="F20" s="53">
        <v>62</v>
      </c>
      <c r="G20" s="59" t="str">
        <f t="shared" ref="G20:G26" si="1">+$G$3</f>
        <v>903</v>
      </c>
      <c r="H20" s="53" t="s">
        <v>74</v>
      </c>
      <c r="I20" s="53" t="s">
        <v>9</v>
      </c>
      <c r="J20" s="53" t="s">
        <v>267</v>
      </c>
      <c r="K20" s="53" t="s">
        <v>16</v>
      </c>
      <c r="L20" s="53" t="s">
        <v>9</v>
      </c>
      <c r="M20" s="54"/>
      <c r="N20" s="92"/>
      <c r="O20" s="88"/>
    </row>
    <row r="21" spans="2:15" x14ac:dyDescent="0.2">
      <c r="B21" s="52" t="s">
        <v>719</v>
      </c>
      <c r="C21" s="51">
        <v>8001</v>
      </c>
      <c r="D21" s="51">
        <v>80010</v>
      </c>
      <c r="E21" s="58">
        <v>0</v>
      </c>
      <c r="F21" s="53">
        <v>62</v>
      </c>
      <c r="G21" s="59" t="str">
        <f t="shared" si="1"/>
        <v>903</v>
      </c>
      <c r="H21" s="53" t="s">
        <v>74</v>
      </c>
      <c r="I21" s="53" t="s">
        <v>9</v>
      </c>
      <c r="J21" s="53" t="s">
        <v>720</v>
      </c>
      <c r="K21" s="53" t="s">
        <v>16</v>
      </c>
      <c r="L21" s="53" t="s">
        <v>9</v>
      </c>
      <c r="M21" s="54"/>
      <c r="N21" s="92"/>
      <c r="O21" s="88"/>
    </row>
    <row r="22" spans="2:15" x14ac:dyDescent="0.2">
      <c r="B22" s="52" t="s">
        <v>721</v>
      </c>
      <c r="C22" s="51">
        <v>8001</v>
      </c>
      <c r="D22" s="51">
        <v>80010</v>
      </c>
      <c r="E22" s="58">
        <v>0</v>
      </c>
      <c r="F22" s="53">
        <v>62</v>
      </c>
      <c r="G22" s="59" t="str">
        <f t="shared" si="1"/>
        <v>903</v>
      </c>
      <c r="H22" s="53" t="s">
        <v>74</v>
      </c>
      <c r="I22" s="53" t="s">
        <v>9</v>
      </c>
      <c r="J22" s="53" t="s">
        <v>722</v>
      </c>
      <c r="K22" s="53" t="s">
        <v>16</v>
      </c>
      <c r="L22" s="53" t="s">
        <v>9</v>
      </c>
      <c r="M22" s="54"/>
      <c r="N22" s="92"/>
      <c r="O22" s="88"/>
    </row>
    <row r="23" spans="2:15" ht="25.5" x14ac:dyDescent="0.2">
      <c r="B23" s="52" t="s">
        <v>724</v>
      </c>
      <c r="C23" s="51">
        <v>8001</v>
      </c>
      <c r="D23" s="51">
        <v>80010</v>
      </c>
      <c r="E23" s="58">
        <v>0</v>
      </c>
      <c r="F23" s="53">
        <v>62</v>
      </c>
      <c r="G23" s="59" t="str">
        <f t="shared" si="1"/>
        <v>903</v>
      </c>
      <c r="H23" s="53" t="s">
        <v>74</v>
      </c>
      <c r="I23" s="53" t="s">
        <v>9</v>
      </c>
      <c r="J23" s="53" t="s">
        <v>723</v>
      </c>
      <c r="K23" s="53" t="s">
        <v>16</v>
      </c>
      <c r="L23" s="53" t="s">
        <v>9</v>
      </c>
      <c r="M23" s="54"/>
      <c r="N23" s="92"/>
      <c r="O23" s="88"/>
    </row>
    <row r="24" spans="2:15" x14ac:dyDescent="0.2">
      <c r="B24" s="52" t="s">
        <v>725</v>
      </c>
      <c r="C24" s="51">
        <v>8001</v>
      </c>
      <c r="D24" s="51">
        <v>80010</v>
      </c>
      <c r="E24" s="58">
        <v>0</v>
      </c>
      <c r="F24" s="53">
        <v>62</v>
      </c>
      <c r="G24" s="59" t="str">
        <f t="shared" si="1"/>
        <v>903</v>
      </c>
      <c r="H24" s="53" t="s">
        <v>74</v>
      </c>
      <c r="I24" s="53" t="s">
        <v>9</v>
      </c>
      <c r="J24" s="53" t="s">
        <v>726</v>
      </c>
      <c r="K24" s="53" t="s">
        <v>16</v>
      </c>
      <c r="L24" s="53" t="s">
        <v>9</v>
      </c>
      <c r="M24" s="54"/>
      <c r="N24" s="92"/>
      <c r="O24" s="88"/>
    </row>
    <row r="25" spans="2:15" x14ac:dyDescent="0.2">
      <c r="B25" s="52" t="s">
        <v>727</v>
      </c>
      <c r="C25" s="51">
        <v>8001</v>
      </c>
      <c r="D25" s="51">
        <v>80010</v>
      </c>
      <c r="E25" s="58">
        <v>0</v>
      </c>
      <c r="F25" s="53">
        <v>62</v>
      </c>
      <c r="G25" s="59" t="str">
        <f t="shared" si="1"/>
        <v>903</v>
      </c>
      <c r="H25" s="53" t="s">
        <v>74</v>
      </c>
      <c r="I25" s="53" t="s">
        <v>9</v>
      </c>
      <c r="J25" s="53" t="s">
        <v>728</v>
      </c>
      <c r="K25" s="53" t="s">
        <v>16</v>
      </c>
      <c r="L25" s="53" t="s">
        <v>9</v>
      </c>
      <c r="M25" s="54"/>
      <c r="N25" s="92"/>
      <c r="O25" s="88"/>
    </row>
    <row r="26" spans="2:15" x14ac:dyDescent="0.2">
      <c r="B26" s="52" t="s">
        <v>568</v>
      </c>
      <c r="C26" s="51">
        <v>8001</v>
      </c>
      <c r="D26" s="51">
        <v>80010</v>
      </c>
      <c r="E26" s="58">
        <v>0</v>
      </c>
      <c r="F26" s="53">
        <v>62</v>
      </c>
      <c r="G26" s="59" t="str">
        <f t="shared" si="1"/>
        <v>903</v>
      </c>
      <c r="H26" s="53" t="s">
        <v>74</v>
      </c>
      <c r="I26" s="53" t="s">
        <v>9</v>
      </c>
      <c r="J26" s="53" t="s">
        <v>569</v>
      </c>
      <c r="K26" s="53" t="s">
        <v>16</v>
      </c>
      <c r="L26" s="53" t="s">
        <v>9</v>
      </c>
      <c r="M26" s="54"/>
      <c r="N26" s="92"/>
      <c r="O26" s="88"/>
    </row>
    <row r="27" spans="2:15" x14ac:dyDescent="0.2">
      <c r="B27" s="57" t="s">
        <v>548</v>
      </c>
      <c r="F27" s="53"/>
      <c r="G27" s="53"/>
      <c r="H27" s="53"/>
      <c r="I27" s="53"/>
      <c r="J27" s="53"/>
      <c r="K27" s="53"/>
      <c r="L27" s="53"/>
      <c r="M27" s="111">
        <f>SUM(M7:M10)</f>
        <v>0</v>
      </c>
      <c r="N27" s="89"/>
      <c r="O27" s="88"/>
    </row>
    <row r="28" spans="2:15" x14ac:dyDescent="0.2">
      <c r="B28" s="57"/>
      <c r="F28" s="53"/>
      <c r="G28" s="53"/>
      <c r="H28" s="53"/>
      <c r="I28" s="53"/>
      <c r="J28" s="53"/>
      <c r="K28" s="53"/>
      <c r="L28" s="53"/>
      <c r="N28" s="89"/>
      <c r="O28" s="88"/>
    </row>
    <row r="29" spans="2:15" x14ac:dyDescent="0.2">
      <c r="B29" s="51" t="s">
        <v>1</v>
      </c>
      <c r="C29" s="51" t="s">
        <v>271</v>
      </c>
      <c r="D29" s="51" t="s">
        <v>276</v>
      </c>
      <c r="E29" s="51" t="s">
        <v>277</v>
      </c>
      <c r="F29" s="53" t="s">
        <v>4</v>
      </c>
      <c r="G29" s="53" t="s">
        <v>5</v>
      </c>
      <c r="H29" s="53" t="s">
        <v>6</v>
      </c>
      <c r="I29" s="53" t="s">
        <v>7</v>
      </c>
      <c r="J29" s="53" t="s">
        <v>34</v>
      </c>
      <c r="K29" s="53" t="s">
        <v>8</v>
      </c>
      <c r="L29" s="53" t="s">
        <v>278</v>
      </c>
      <c r="M29" s="51" t="s">
        <v>553</v>
      </c>
      <c r="N29" s="89"/>
      <c r="O29" s="88"/>
    </row>
    <row r="30" spans="2:15" x14ac:dyDescent="0.2">
      <c r="B30" s="52" t="s">
        <v>268</v>
      </c>
      <c r="C30" s="51">
        <v>8001</v>
      </c>
      <c r="D30" s="51">
        <v>80010</v>
      </c>
      <c r="E30" s="58">
        <v>0</v>
      </c>
      <c r="F30" s="53">
        <v>61</v>
      </c>
      <c r="G30" s="59" t="str">
        <f t="shared" ref="G30:G45" si="2">+$G$3</f>
        <v>903</v>
      </c>
      <c r="H30" s="53" t="s">
        <v>74</v>
      </c>
      <c r="I30" s="53" t="s">
        <v>9</v>
      </c>
      <c r="J30" s="53" t="s">
        <v>269</v>
      </c>
      <c r="K30" s="53" t="s">
        <v>16</v>
      </c>
      <c r="L30" s="53" t="s">
        <v>9</v>
      </c>
      <c r="M30" s="54"/>
      <c r="N30" s="89"/>
      <c r="O30" s="88"/>
    </row>
    <row r="31" spans="2:15" x14ac:dyDescent="0.2">
      <c r="B31" s="52" t="s">
        <v>813</v>
      </c>
      <c r="C31" s="51">
        <v>8001</v>
      </c>
      <c r="D31" s="51">
        <v>80010</v>
      </c>
      <c r="E31" s="58">
        <v>0</v>
      </c>
      <c r="F31" s="53">
        <v>61</v>
      </c>
      <c r="G31" s="59" t="str">
        <f t="shared" si="2"/>
        <v>903</v>
      </c>
      <c r="H31" s="53" t="s">
        <v>74</v>
      </c>
      <c r="I31" s="53" t="s">
        <v>9</v>
      </c>
      <c r="J31" s="53" t="s">
        <v>729</v>
      </c>
      <c r="K31" s="53" t="s">
        <v>16</v>
      </c>
      <c r="L31" s="53" t="s">
        <v>9</v>
      </c>
      <c r="M31" s="54"/>
      <c r="N31" s="89"/>
      <c r="O31" s="88"/>
    </row>
    <row r="32" spans="2:15" x14ac:dyDescent="0.2">
      <c r="B32" s="52" t="s">
        <v>811</v>
      </c>
      <c r="C32" s="51">
        <v>8001</v>
      </c>
      <c r="D32" s="51">
        <v>80010</v>
      </c>
      <c r="E32" s="58">
        <v>0</v>
      </c>
      <c r="F32" s="53">
        <v>61</v>
      </c>
      <c r="G32" s="59" t="str">
        <f t="shared" si="2"/>
        <v>903</v>
      </c>
      <c r="H32" s="53" t="s">
        <v>74</v>
      </c>
      <c r="I32" s="53" t="s">
        <v>9</v>
      </c>
      <c r="J32" s="53" t="s">
        <v>810</v>
      </c>
      <c r="K32" s="53" t="s">
        <v>16</v>
      </c>
      <c r="L32" s="53" t="s">
        <v>9</v>
      </c>
      <c r="M32" s="54"/>
      <c r="N32" s="92"/>
      <c r="O32" s="88"/>
    </row>
    <row r="33" spans="2:15" x14ac:dyDescent="0.2">
      <c r="B33" s="57" t="s">
        <v>572</v>
      </c>
      <c r="C33" s="51">
        <v>8001</v>
      </c>
      <c r="D33" s="51">
        <v>80010</v>
      </c>
      <c r="E33" s="58">
        <v>0</v>
      </c>
      <c r="F33" s="53">
        <v>61</v>
      </c>
      <c r="G33" s="59" t="str">
        <f t="shared" si="2"/>
        <v>903</v>
      </c>
      <c r="H33" s="53" t="s">
        <v>74</v>
      </c>
      <c r="I33" s="53" t="s">
        <v>9</v>
      </c>
      <c r="J33" s="53" t="s">
        <v>573</v>
      </c>
      <c r="K33" s="53" t="s">
        <v>16</v>
      </c>
      <c r="L33" s="53" t="s">
        <v>9</v>
      </c>
      <c r="M33" s="54"/>
      <c r="N33" s="89"/>
      <c r="O33" s="88"/>
    </row>
    <row r="34" spans="2:15" x14ac:dyDescent="0.2">
      <c r="B34" s="52" t="s">
        <v>42</v>
      </c>
      <c r="C34" s="51">
        <v>8001</v>
      </c>
      <c r="D34" s="51">
        <v>80010</v>
      </c>
      <c r="E34" s="58">
        <v>0</v>
      </c>
      <c r="F34" s="53">
        <v>61</v>
      </c>
      <c r="G34" s="59" t="str">
        <f t="shared" si="2"/>
        <v>903</v>
      </c>
      <c r="H34" s="53" t="s">
        <v>74</v>
      </c>
      <c r="I34" s="53" t="s">
        <v>9</v>
      </c>
      <c r="J34" s="53" t="s">
        <v>43</v>
      </c>
      <c r="K34" s="53" t="s">
        <v>16</v>
      </c>
      <c r="L34" s="53" t="s">
        <v>9</v>
      </c>
      <c r="M34" s="54"/>
      <c r="N34" s="89"/>
      <c r="O34" s="88"/>
    </row>
    <row r="35" spans="2:15" x14ac:dyDescent="0.2">
      <c r="B35" s="52" t="s">
        <v>732</v>
      </c>
      <c r="C35" s="51">
        <v>8001</v>
      </c>
      <c r="D35" s="51">
        <v>80010</v>
      </c>
      <c r="E35" s="58">
        <v>0</v>
      </c>
      <c r="F35" s="53">
        <v>61</v>
      </c>
      <c r="G35" s="59" t="str">
        <f t="shared" si="2"/>
        <v>903</v>
      </c>
      <c r="H35" s="53" t="s">
        <v>74</v>
      </c>
      <c r="I35" s="53" t="s">
        <v>9</v>
      </c>
      <c r="J35" s="53" t="s">
        <v>730</v>
      </c>
      <c r="K35" s="53" t="s">
        <v>16</v>
      </c>
      <c r="L35" s="53" t="s">
        <v>9</v>
      </c>
      <c r="M35" s="54"/>
      <c r="N35" s="89"/>
      <c r="O35" s="88"/>
    </row>
    <row r="36" spans="2:15" x14ac:dyDescent="0.2">
      <c r="B36" s="52" t="s">
        <v>733</v>
      </c>
      <c r="C36" s="51">
        <v>8001</v>
      </c>
      <c r="D36" s="51">
        <v>80010</v>
      </c>
      <c r="E36" s="58">
        <v>0</v>
      </c>
      <c r="F36" s="53">
        <v>61</v>
      </c>
      <c r="G36" s="59" t="str">
        <f t="shared" si="2"/>
        <v>903</v>
      </c>
      <c r="H36" s="53" t="s">
        <v>74</v>
      </c>
      <c r="I36" s="53" t="s">
        <v>9</v>
      </c>
      <c r="J36" s="53" t="s">
        <v>731</v>
      </c>
      <c r="K36" s="53" t="s">
        <v>16</v>
      </c>
      <c r="L36" s="53" t="s">
        <v>9</v>
      </c>
      <c r="M36" s="54"/>
      <c r="N36" s="89"/>
      <c r="O36" s="88"/>
    </row>
    <row r="37" spans="2:15" x14ac:dyDescent="0.2">
      <c r="B37" s="57" t="s">
        <v>565</v>
      </c>
      <c r="C37" s="51">
        <v>8001</v>
      </c>
      <c r="D37" s="51">
        <v>80010</v>
      </c>
      <c r="E37" s="58">
        <v>0</v>
      </c>
      <c r="F37" s="53">
        <v>61</v>
      </c>
      <c r="G37" s="59" t="str">
        <f t="shared" si="2"/>
        <v>903</v>
      </c>
      <c r="H37" s="53" t="s">
        <v>74</v>
      </c>
      <c r="I37" s="53" t="s">
        <v>9</v>
      </c>
      <c r="J37" s="60" t="s">
        <v>567</v>
      </c>
      <c r="K37" s="53" t="s">
        <v>16</v>
      </c>
      <c r="L37" s="53" t="s">
        <v>9</v>
      </c>
      <c r="M37" s="54"/>
      <c r="N37" s="92"/>
      <c r="O37" s="88"/>
    </row>
    <row r="38" spans="2:15" x14ac:dyDescent="0.2">
      <c r="B38" s="52" t="s">
        <v>268</v>
      </c>
      <c r="C38" s="51">
        <v>8001</v>
      </c>
      <c r="D38" s="51">
        <v>80010</v>
      </c>
      <c r="E38" s="58">
        <v>0</v>
      </c>
      <c r="F38" s="53">
        <v>62</v>
      </c>
      <c r="G38" s="59" t="str">
        <f t="shared" si="2"/>
        <v>903</v>
      </c>
      <c r="H38" s="53" t="s">
        <v>74</v>
      </c>
      <c r="I38" s="53" t="s">
        <v>9</v>
      </c>
      <c r="J38" s="53" t="s">
        <v>269</v>
      </c>
      <c r="K38" s="53" t="s">
        <v>16</v>
      </c>
      <c r="L38" s="53" t="s">
        <v>9</v>
      </c>
      <c r="M38" s="54"/>
      <c r="N38" s="92"/>
      <c r="O38" s="88"/>
    </row>
    <row r="39" spans="2:15" x14ac:dyDescent="0.2">
      <c r="B39" s="52" t="s">
        <v>813</v>
      </c>
      <c r="C39" s="51">
        <v>8001</v>
      </c>
      <c r="D39" s="51">
        <v>80010</v>
      </c>
      <c r="E39" s="58">
        <v>0</v>
      </c>
      <c r="F39" s="53">
        <v>62</v>
      </c>
      <c r="G39" s="59" t="str">
        <f t="shared" si="2"/>
        <v>903</v>
      </c>
      <c r="H39" s="53" t="s">
        <v>74</v>
      </c>
      <c r="I39" s="53" t="s">
        <v>9</v>
      </c>
      <c r="J39" s="53" t="s">
        <v>729</v>
      </c>
      <c r="K39" s="53" t="s">
        <v>16</v>
      </c>
      <c r="L39" s="53" t="s">
        <v>9</v>
      </c>
      <c r="M39" s="54"/>
      <c r="N39" s="92"/>
      <c r="O39" s="88"/>
    </row>
    <row r="40" spans="2:15" x14ac:dyDescent="0.2">
      <c r="B40" s="52" t="s">
        <v>811</v>
      </c>
      <c r="C40" s="51">
        <v>8001</v>
      </c>
      <c r="D40" s="51">
        <v>80010</v>
      </c>
      <c r="E40" s="58">
        <v>0</v>
      </c>
      <c r="F40" s="53">
        <v>62</v>
      </c>
      <c r="G40" s="59" t="str">
        <f t="shared" si="2"/>
        <v>903</v>
      </c>
      <c r="H40" s="53" t="s">
        <v>74</v>
      </c>
      <c r="I40" s="53" t="s">
        <v>9</v>
      </c>
      <c r="J40" s="53" t="s">
        <v>810</v>
      </c>
      <c r="K40" s="53" t="s">
        <v>16</v>
      </c>
      <c r="L40" s="53" t="s">
        <v>9</v>
      </c>
      <c r="M40" s="54"/>
      <c r="N40" s="92"/>
      <c r="O40" s="88"/>
    </row>
    <row r="41" spans="2:15" x14ac:dyDescent="0.2">
      <c r="B41" s="57" t="s">
        <v>572</v>
      </c>
      <c r="C41" s="51">
        <v>8001</v>
      </c>
      <c r="D41" s="51">
        <v>80010</v>
      </c>
      <c r="E41" s="58">
        <v>0</v>
      </c>
      <c r="F41" s="53">
        <v>62</v>
      </c>
      <c r="G41" s="59" t="str">
        <f t="shared" si="2"/>
        <v>903</v>
      </c>
      <c r="H41" s="53" t="s">
        <v>74</v>
      </c>
      <c r="I41" s="53" t="s">
        <v>9</v>
      </c>
      <c r="J41" s="53" t="s">
        <v>573</v>
      </c>
      <c r="K41" s="53" t="s">
        <v>16</v>
      </c>
      <c r="L41" s="53" t="s">
        <v>9</v>
      </c>
      <c r="M41" s="54"/>
      <c r="N41" s="92"/>
      <c r="O41" s="88"/>
    </row>
    <row r="42" spans="2:15" x14ac:dyDescent="0.2">
      <c r="B42" s="52" t="s">
        <v>42</v>
      </c>
      <c r="C42" s="51">
        <v>8001</v>
      </c>
      <c r="D42" s="51">
        <v>80010</v>
      </c>
      <c r="E42" s="58">
        <v>0</v>
      </c>
      <c r="F42" s="53">
        <v>62</v>
      </c>
      <c r="G42" s="59" t="str">
        <f t="shared" si="2"/>
        <v>903</v>
      </c>
      <c r="H42" s="53" t="s">
        <v>74</v>
      </c>
      <c r="I42" s="53" t="s">
        <v>9</v>
      </c>
      <c r="J42" s="53" t="s">
        <v>43</v>
      </c>
      <c r="K42" s="53" t="s">
        <v>16</v>
      </c>
      <c r="L42" s="53" t="s">
        <v>9</v>
      </c>
      <c r="M42" s="54"/>
      <c r="N42" s="92"/>
      <c r="O42" s="88"/>
    </row>
    <row r="43" spans="2:15" x14ac:dyDescent="0.2">
      <c r="B43" s="52" t="s">
        <v>732</v>
      </c>
      <c r="C43" s="51">
        <v>8001</v>
      </c>
      <c r="D43" s="51">
        <v>80010</v>
      </c>
      <c r="E43" s="58">
        <v>0</v>
      </c>
      <c r="F43" s="53">
        <v>62</v>
      </c>
      <c r="G43" s="59" t="str">
        <f t="shared" si="2"/>
        <v>903</v>
      </c>
      <c r="H43" s="53" t="s">
        <v>74</v>
      </c>
      <c r="I43" s="53" t="s">
        <v>9</v>
      </c>
      <c r="J43" s="53" t="s">
        <v>730</v>
      </c>
      <c r="K43" s="53" t="s">
        <v>16</v>
      </c>
      <c r="L43" s="53" t="s">
        <v>9</v>
      </c>
      <c r="M43" s="54"/>
      <c r="N43" s="92"/>
      <c r="O43" s="88"/>
    </row>
    <row r="44" spans="2:15" x14ac:dyDescent="0.2">
      <c r="B44" s="52" t="s">
        <v>733</v>
      </c>
      <c r="C44" s="51">
        <v>8001</v>
      </c>
      <c r="D44" s="51">
        <v>80010</v>
      </c>
      <c r="E44" s="58">
        <v>0</v>
      </c>
      <c r="F44" s="53">
        <v>62</v>
      </c>
      <c r="G44" s="59" t="str">
        <f t="shared" si="2"/>
        <v>903</v>
      </c>
      <c r="H44" s="53" t="s">
        <v>74</v>
      </c>
      <c r="I44" s="53" t="s">
        <v>9</v>
      </c>
      <c r="J44" s="53" t="s">
        <v>731</v>
      </c>
      <c r="K44" s="53" t="s">
        <v>16</v>
      </c>
      <c r="L44" s="53" t="s">
        <v>9</v>
      </c>
      <c r="M44" s="54"/>
      <c r="N44" s="92"/>
      <c r="O44" s="88"/>
    </row>
    <row r="45" spans="2:15" x14ac:dyDescent="0.2">
      <c r="B45" s="57" t="s">
        <v>565</v>
      </c>
      <c r="C45" s="51">
        <v>8001</v>
      </c>
      <c r="D45" s="51">
        <v>80010</v>
      </c>
      <c r="E45" s="58">
        <v>0</v>
      </c>
      <c r="F45" s="53">
        <v>62</v>
      </c>
      <c r="G45" s="59" t="str">
        <f t="shared" si="2"/>
        <v>903</v>
      </c>
      <c r="H45" s="53" t="s">
        <v>74</v>
      </c>
      <c r="I45" s="53" t="s">
        <v>9</v>
      </c>
      <c r="J45" s="60" t="s">
        <v>567</v>
      </c>
      <c r="K45" s="53" t="s">
        <v>16</v>
      </c>
      <c r="L45" s="53" t="s">
        <v>9</v>
      </c>
      <c r="M45" s="54"/>
      <c r="N45" s="92"/>
      <c r="O45" s="88"/>
    </row>
    <row r="46" spans="2:15" x14ac:dyDescent="0.2">
      <c r="B46" s="52" t="s">
        <v>548</v>
      </c>
      <c r="F46" s="53"/>
      <c r="G46" s="53"/>
      <c r="H46" s="53"/>
      <c r="I46" s="53"/>
      <c r="J46" s="53"/>
      <c r="K46" s="53"/>
      <c r="L46" s="53"/>
      <c r="M46" s="111">
        <f>SUM(M30:M34)</f>
        <v>0</v>
      </c>
      <c r="N46" s="89"/>
      <c r="O46" s="88"/>
    </row>
    <row r="47" spans="2:15" x14ac:dyDescent="0.2">
      <c r="F47" s="53"/>
      <c r="G47" s="53"/>
      <c r="H47" s="53"/>
      <c r="I47" s="53"/>
      <c r="J47" s="53"/>
      <c r="K47" s="53"/>
      <c r="L47" s="53"/>
      <c r="N47" s="89"/>
      <c r="O47" s="88"/>
    </row>
    <row r="48" spans="2:15" x14ac:dyDescent="0.2">
      <c r="B48" s="51" t="s">
        <v>2</v>
      </c>
      <c r="C48" s="51" t="s">
        <v>271</v>
      </c>
      <c r="D48" s="51" t="s">
        <v>276</v>
      </c>
      <c r="E48" s="51" t="s">
        <v>277</v>
      </c>
      <c r="F48" s="53" t="s">
        <v>4</v>
      </c>
      <c r="G48" s="53" t="s">
        <v>5</v>
      </c>
      <c r="H48" s="53" t="s">
        <v>6</v>
      </c>
      <c r="I48" s="53" t="s">
        <v>7</v>
      </c>
      <c r="J48" s="53" t="s">
        <v>34</v>
      </c>
      <c r="K48" s="53" t="s">
        <v>8</v>
      </c>
      <c r="L48" s="53" t="s">
        <v>278</v>
      </c>
      <c r="M48" s="51" t="s">
        <v>553</v>
      </c>
      <c r="N48" s="89"/>
      <c r="O48" s="88"/>
    </row>
    <row r="49" spans="2:15" x14ac:dyDescent="0.2">
      <c r="B49" s="57" t="s">
        <v>735</v>
      </c>
      <c r="C49" s="51">
        <v>8001</v>
      </c>
      <c r="D49" s="51">
        <v>80010</v>
      </c>
      <c r="E49" s="58">
        <v>0</v>
      </c>
      <c r="F49" s="53">
        <v>61</v>
      </c>
      <c r="G49" s="59" t="str">
        <f t="shared" ref="G49:G56" si="3">+$G$3</f>
        <v>903</v>
      </c>
      <c r="H49" s="53" t="s">
        <v>74</v>
      </c>
      <c r="I49" s="53" t="s">
        <v>9</v>
      </c>
      <c r="J49" s="60" t="s">
        <v>734</v>
      </c>
      <c r="K49" s="53" t="s">
        <v>16</v>
      </c>
      <c r="L49" s="53" t="s">
        <v>9</v>
      </c>
      <c r="M49" s="54"/>
      <c r="N49" s="89"/>
      <c r="O49" s="88"/>
    </row>
    <row r="50" spans="2:15" x14ac:dyDescent="0.2">
      <c r="B50" s="57" t="s">
        <v>736</v>
      </c>
      <c r="C50" s="51">
        <v>8001</v>
      </c>
      <c r="D50" s="51">
        <v>80010</v>
      </c>
      <c r="E50" s="58">
        <v>0</v>
      </c>
      <c r="F50" s="53">
        <v>61</v>
      </c>
      <c r="G50" s="59" t="str">
        <f t="shared" si="3"/>
        <v>903</v>
      </c>
      <c r="H50" s="53" t="s">
        <v>74</v>
      </c>
      <c r="I50" s="53" t="s">
        <v>9</v>
      </c>
      <c r="J50" s="60" t="s">
        <v>737</v>
      </c>
      <c r="K50" s="53" t="s">
        <v>16</v>
      </c>
      <c r="L50" s="53" t="s">
        <v>9</v>
      </c>
      <c r="M50" s="54"/>
      <c r="N50" s="89"/>
      <c r="O50" s="88"/>
    </row>
    <row r="51" spans="2:15" x14ac:dyDescent="0.2">
      <c r="B51" s="57" t="s">
        <v>738</v>
      </c>
      <c r="C51" s="51">
        <v>8001</v>
      </c>
      <c r="D51" s="51">
        <v>80010</v>
      </c>
      <c r="E51" s="58">
        <v>0</v>
      </c>
      <c r="F51" s="53">
        <v>61</v>
      </c>
      <c r="G51" s="59" t="str">
        <f t="shared" si="3"/>
        <v>903</v>
      </c>
      <c r="H51" s="53" t="s">
        <v>74</v>
      </c>
      <c r="I51" s="53" t="s">
        <v>9</v>
      </c>
      <c r="J51" s="60" t="s">
        <v>739</v>
      </c>
      <c r="K51" s="53" t="s">
        <v>16</v>
      </c>
      <c r="L51" s="53" t="s">
        <v>9</v>
      </c>
      <c r="M51" s="54"/>
      <c r="N51" s="89"/>
      <c r="O51" s="88"/>
    </row>
    <row r="52" spans="2:15" x14ac:dyDescent="0.2">
      <c r="B52" s="57" t="s">
        <v>658</v>
      </c>
      <c r="C52" s="51">
        <v>8001</v>
      </c>
      <c r="D52" s="51">
        <v>80010</v>
      </c>
      <c r="E52" s="58">
        <v>0</v>
      </c>
      <c r="F52" s="53">
        <v>61</v>
      </c>
      <c r="G52" s="59" t="str">
        <f t="shared" si="3"/>
        <v>903</v>
      </c>
      <c r="H52" s="53" t="s">
        <v>74</v>
      </c>
      <c r="I52" s="53" t="s">
        <v>9</v>
      </c>
      <c r="J52" s="60" t="s">
        <v>657</v>
      </c>
      <c r="K52" s="53" t="s">
        <v>16</v>
      </c>
      <c r="L52" s="53" t="s">
        <v>9</v>
      </c>
      <c r="M52" s="54"/>
      <c r="N52" s="89"/>
      <c r="O52" s="88"/>
    </row>
    <row r="53" spans="2:15" x14ac:dyDescent="0.2">
      <c r="B53" s="57" t="s">
        <v>735</v>
      </c>
      <c r="C53" s="51">
        <v>8001</v>
      </c>
      <c r="D53" s="51">
        <v>80010</v>
      </c>
      <c r="E53" s="58">
        <v>0</v>
      </c>
      <c r="F53" s="53">
        <v>62</v>
      </c>
      <c r="G53" s="59" t="str">
        <f t="shared" si="3"/>
        <v>903</v>
      </c>
      <c r="H53" s="53" t="s">
        <v>74</v>
      </c>
      <c r="I53" s="53" t="s">
        <v>9</v>
      </c>
      <c r="J53" s="60" t="s">
        <v>734</v>
      </c>
      <c r="K53" s="53" t="s">
        <v>16</v>
      </c>
      <c r="L53" s="53" t="s">
        <v>9</v>
      </c>
      <c r="M53" s="54"/>
      <c r="N53" s="89"/>
      <c r="O53" s="88"/>
    </row>
    <row r="54" spans="2:15" x14ac:dyDescent="0.2">
      <c r="B54" s="57" t="s">
        <v>736</v>
      </c>
      <c r="C54" s="51">
        <v>8001</v>
      </c>
      <c r="D54" s="51">
        <v>80010</v>
      </c>
      <c r="E54" s="58">
        <v>0</v>
      </c>
      <c r="F54" s="53">
        <v>62</v>
      </c>
      <c r="G54" s="59" t="str">
        <f t="shared" si="3"/>
        <v>903</v>
      </c>
      <c r="H54" s="53" t="s">
        <v>74</v>
      </c>
      <c r="I54" s="53" t="s">
        <v>9</v>
      </c>
      <c r="J54" s="60" t="s">
        <v>737</v>
      </c>
      <c r="K54" s="53" t="s">
        <v>16</v>
      </c>
      <c r="L54" s="53" t="s">
        <v>9</v>
      </c>
      <c r="M54" s="54"/>
      <c r="N54" s="89"/>
      <c r="O54" s="88"/>
    </row>
    <row r="55" spans="2:15" x14ac:dyDescent="0.2">
      <c r="B55" s="57" t="s">
        <v>738</v>
      </c>
      <c r="C55" s="51">
        <v>8001</v>
      </c>
      <c r="D55" s="51">
        <v>80010</v>
      </c>
      <c r="E55" s="58">
        <v>0</v>
      </c>
      <c r="F55" s="53">
        <v>62</v>
      </c>
      <c r="G55" s="59" t="str">
        <f t="shared" si="3"/>
        <v>903</v>
      </c>
      <c r="H55" s="53" t="s">
        <v>74</v>
      </c>
      <c r="I55" s="53" t="s">
        <v>9</v>
      </c>
      <c r="J55" s="60" t="s">
        <v>739</v>
      </c>
      <c r="K55" s="53" t="s">
        <v>16</v>
      </c>
      <c r="L55" s="53" t="s">
        <v>9</v>
      </c>
      <c r="M55" s="54"/>
      <c r="N55" s="89"/>
      <c r="O55" s="88"/>
    </row>
    <row r="56" spans="2:15" x14ac:dyDescent="0.2">
      <c r="B56" s="57" t="s">
        <v>658</v>
      </c>
      <c r="C56" s="51">
        <v>8001</v>
      </c>
      <c r="D56" s="51">
        <v>80010</v>
      </c>
      <c r="E56" s="58">
        <v>0</v>
      </c>
      <c r="F56" s="53">
        <v>62</v>
      </c>
      <c r="G56" s="59" t="str">
        <f t="shared" si="3"/>
        <v>903</v>
      </c>
      <c r="H56" s="53" t="s">
        <v>74</v>
      </c>
      <c r="I56" s="53" t="s">
        <v>9</v>
      </c>
      <c r="J56" s="60" t="s">
        <v>657</v>
      </c>
      <c r="K56" s="53" t="s">
        <v>16</v>
      </c>
      <c r="L56" s="53" t="s">
        <v>9</v>
      </c>
      <c r="M56" s="54"/>
      <c r="N56" s="89"/>
      <c r="O56" s="88"/>
    </row>
    <row r="57" spans="2:15" x14ac:dyDescent="0.2">
      <c r="B57" s="52" t="s">
        <v>548</v>
      </c>
      <c r="F57" s="53"/>
      <c r="G57" s="55"/>
      <c r="H57" s="53"/>
      <c r="I57" s="53"/>
      <c r="J57" s="53"/>
      <c r="K57" s="53"/>
      <c r="L57" s="53"/>
      <c r="M57" s="111">
        <f>SUM(M49:M51)</f>
        <v>0</v>
      </c>
      <c r="N57" s="89"/>
      <c r="O57" s="89"/>
    </row>
    <row r="58" spans="2:15" ht="12.75" customHeight="1" x14ac:dyDescent="0.2">
      <c r="B58" s="61" t="s">
        <v>206</v>
      </c>
      <c r="C58" s="61"/>
      <c r="D58" s="61"/>
      <c r="E58" s="61"/>
      <c r="F58" s="61"/>
      <c r="G58" s="61"/>
      <c r="H58" s="61"/>
      <c r="I58" s="61"/>
      <c r="J58" s="61"/>
      <c r="K58" s="53"/>
      <c r="L58" s="53"/>
      <c r="M58" s="111">
        <f>+M27-M46-M57</f>
        <v>0</v>
      </c>
      <c r="N58" s="89"/>
      <c r="O58" s="88"/>
    </row>
    <row r="59" spans="2:15" x14ac:dyDescent="0.2">
      <c r="F59" s="53"/>
      <c r="G59" s="53"/>
      <c r="H59" s="53"/>
      <c r="I59" s="53"/>
      <c r="J59" s="53"/>
      <c r="K59" s="53"/>
      <c r="L59" s="53"/>
      <c r="N59" s="89"/>
      <c r="O59" s="88"/>
    </row>
    <row r="60" spans="2:15" x14ac:dyDescent="0.2">
      <c r="B60" s="51" t="s">
        <v>3</v>
      </c>
      <c r="C60" s="51" t="s">
        <v>271</v>
      </c>
      <c r="D60" s="51" t="s">
        <v>276</v>
      </c>
      <c r="E60" s="51" t="s">
        <v>277</v>
      </c>
      <c r="F60" s="53" t="s">
        <v>4</v>
      </c>
      <c r="G60" s="53" t="s">
        <v>5</v>
      </c>
      <c r="H60" s="53" t="s">
        <v>6</v>
      </c>
      <c r="I60" s="53" t="s">
        <v>7</v>
      </c>
      <c r="J60" s="53" t="s">
        <v>34</v>
      </c>
      <c r="K60" s="53" t="s">
        <v>8</v>
      </c>
      <c r="L60" s="53" t="s">
        <v>278</v>
      </c>
      <c r="M60" s="51" t="s">
        <v>553</v>
      </c>
      <c r="N60" s="89"/>
      <c r="O60" s="88"/>
    </row>
    <row r="61" spans="2:15" x14ac:dyDescent="0.2">
      <c r="B61" s="52" t="s">
        <v>53</v>
      </c>
      <c r="C61" s="51">
        <v>8001</v>
      </c>
      <c r="D61" s="51">
        <v>80010</v>
      </c>
      <c r="E61" s="58">
        <v>0</v>
      </c>
      <c r="F61" s="53">
        <v>61</v>
      </c>
      <c r="G61" s="59" t="str">
        <f t="shared" ref="G61:G80" si="4">+$G$3</f>
        <v>903</v>
      </c>
      <c r="H61" s="53" t="s">
        <v>74</v>
      </c>
      <c r="I61" s="53" t="s">
        <v>9</v>
      </c>
      <c r="J61" s="60" t="s">
        <v>295</v>
      </c>
      <c r="K61" s="53" t="s">
        <v>16</v>
      </c>
      <c r="L61" s="53" t="s">
        <v>9</v>
      </c>
      <c r="M61" s="54"/>
      <c r="N61" s="89"/>
      <c r="O61" s="88"/>
    </row>
    <row r="62" spans="2:15" x14ac:dyDescent="0.2">
      <c r="B62" s="52" t="s">
        <v>56</v>
      </c>
      <c r="C62" s="51">
        <v>8001</v>
      </c>
      <c r="D62" s="51">
        <v>80010</v>
      </c>
      <c r="E62" s="58">
        <v>0</v>
      </c>
      <c r="F62" s="53">
        <v>61</v>
      </c>
      <c r="G62" s="59" t="str">
        <f t="shared" si="4"/>
        <v>903</v>
      </c>
      <c r="H62" s="53" t="s">
        <v>74</v>
      </c>
      <c r="I62" s="53" t="s">
        <v>9</v>
      </c>
      <c r="J62" s="53" t="s">
        <v>23</v>
      </c>
      <c r="K62" s="53" t="s">
        <v>16</v>
      </c>
      <c r="L62" s="53" t="s">
        <v>9</v>
      </c>
      <c r="M62" s="54"/>
      <c r="N62" s="89"/>
      <c r="O62" s="88"/>
    </row>
    <row r="63" spans="2:15" x14ac:dyDescent="0.2">
      <c r="B63" s="52" t="s">
        <v>742</v>
      </c>
      <c r="C63" s="51">
        <v>8001</v>
      </c>
      <c r="D63" s="51">
        <v>80010</v>
      </c>
      <c r="E63" s="58">
        <v>0</v>
      </c>
      <c r="F63" s="53">
        <v>61</v>
      </c>
      <c r="G63" s="59" t="str">
        <f t="shared" si="4"/>
        <v>903</v>
      </c>
      <c r="H63" s="53" t="s">
        <v>74</v>
      </c>
      <c r="I63" s="53" t="s">
        <v>9</v>
      </c>
      <c r="J63" s="53" t="s">
        <v>743</v>
      </c>
      <c r="K63" s="53" t="s">
        <v>16</v>
      </c>
      <c r="L63" s="53" t="s">
        <v>9</v>
      </c>
      <c r="M63" s="54"/>
      <c r="N63" s="89"/>
      <c r="O63" s="88"/>
    </row>
    <row r="64" spans="2:15" ht="25.5" x14ac:dyDescent="0.2">
      <c r="B64" s="52" t="s">
        <v>853</v>
      </c>
      <c r="C64" s="51">
        <v>8001</v>
      </c>
      <c r="D64" s="51">
        <v>80010</v>
      </c>
      <c r="E64" s="58">
        <v>0</v>
      </c>
      <c r="F64" s="53">
        <v>61</v>
      </c>
      <c r="G64" s="59" t="str">
        <f t="shared" si="4"/>
        <v>903</v>
      </c>
      <c r="H64" s="53" t="s">
        <v>74</v>
      </c>
      <c r="I64" s="53" t="s">
        <v>9</v>
      </c>
      <c r="J64" s="60" t="s">
        <v>741</v>
      </c>
      <c r="K64" s="53" t="s">
        <v>16</v>
      </c>
      <c r="L64" s="60" t="s">
        <v>9</v>
      </c>
      <c r="M64" s="54"/>
      <c r="N64" s="89"/>
      <c r="O64" s="88"/>
    </row>
    <row r="65" spans="2:15" ht="25.5" x14ac:dyDescent="0.2">
      <c r="B65" s="102" t="s">
        <v>754</v>
      </c>
      <c r="C65" s="51">
        <v>8001</v>
      </c>
      <c r="D65" s="51">
        <v>80010</v>
      </c>
      <c r="E65" s="58">
        <v>0</v>
      </c>
      <c r="F65" s="53">
        <v>61</v>
      </c>
      <c r="G65" s="59" t="str">
        <f t="shared" si="4"/>
        <v>903</v>
      </c>
      <c r="H65" s="53" t="s">
        <v>74</v>
      </c>
      <c r="I65" s="53" t="s">
        <v>9</v>
      </c>
      <c r="J65" s="60" t="s">
        <v>740</v>
      </c>
      <c r="K65" s="53" t="s">
        <v>16</v>
      </c>
      <c r="L65" s="60" t="s">
        <v>9</v>
      </c>
      <c r="M65" s="54"/>
      <c r="N65" s="89"/>
      <c r="O65" s="88"/>
    </row>
    <row r="66" spans="2:15" x14ac:dyDescent="0.2">
      <c r="B66" s="57" t="s">
        <v>746</v>
      </c>
      <c r="C66" s="51">
        <v>8001</v>
      </c>
      <c r="D66" s="51">
        <v>80010</v>
      </c>
      <c r="E66" s="58">
        <v>0</v>
      </c>
      <c r="F66" s="53">
        <v>61</v>
      </c>
      <c r="G66" s="59" t="str">
        <f t="shared" si="4"/>
        <v>903</v>
      </c>
      <c r="H66" s="53" t="s">
        <v>74</v>
      </c>
      <c r="I66" s="53" t="s">
        <v>9</v>
      </c>
      <c r="J66" s="60" t="s">
        <v>744</v>
      </c>
      <c r="K66" s="53" t="s">
        <v>16</v>
      </c>
      <c r="L66" s="60" t="s">
        <v>9</v>
      </c>
      <c r="M66" s="54"/>
      <c r="N66" s="89"/>
      <c r="O66" s="88"/>
    </row>
    <row r="67" spans="2:15" x14ac:dyDescent="0.2">
      <c r="B67" s="57" t="s">
        <v>747</v>
      </c>
      <c r="C67" s="51">
        <v>8001</v>
      </c>
      <c r="D67" s="51">
        <v>80010</v>
      </c>
      <c r="E67" s="58">
        <v>0</v>
      </c>
      <c r="F67" s="53">
        <v>61</v>
      </c>
      <c r="G67" s="59" t="str">
        <f t="shared" si="4"/>
        <v>903</v>
      </c>
      <c r="H67" s="53" t="s">
        <v>74</v>
      </c>
      <c r="I67" s="53" t="s">
        <v>9</v>
      </c>
      <c r="J67" s="60" t="s">
        <v>745</v>
      </c>
      <c r="K67" s="53" t="s">
        <v>16</v>
      </c>
      <c r="L67" s="60" t="s">
        <v>9</v>
      </c>
      <c r="M67" s="54"/>
      <c r="N67" s="89"/>
      <c r="O67" s="88"/>
    </row>
    <row r="68" spans="2:15" ht="12.75" customHeight="1" x14ac:dyDescent="0.2">
      <c r="B68" s="57" t="s">
        <v>551</v>
      </c>
      <c r="C68" s="51">
        <v>8001</v>
      </c>
      <c r="D68" s="51">
        <v>80010</v>
      </c>
      <c r="E68" s="58">
        <v>0</v>
      </c>
      <c r="F68" s="53">
        <v>61</v>
      </c>
      <c r="G68" s="59" t="str">
        <f t="shared" si="4"/>
        <v>903</v>
      </c>
      <c r="H68" s="53" t="s">
        <v>74</v>
      </c>
      <c r="I68" s="53" t="s">
        <v>9</v>
      </c>
      <c r="J68" s="53" t="s">
        <v>273</v>
      </c>
      <c r="K68" s="53" t="s">
        <v>16</v>
      </c>
      <c r="L68" s="53" t="s">
        <v>9</v>
      </c>
      <c r="M68" s="54"/>
      <c r="N68" s="89"/>
      <c r="O68" s="91"/>
    </row>
    <row r="69" spans="2:15" x14ac:dyDescent="0.2">
      <c r="B69" s="57" t="s">
        <v>551</v>
      </c>
      <c r="C69" s="51">
        <v>8001</v>
      </c>
      <c r="D69" s="51">
        <v>80010</v>
      </c>
      <c r="E69" s="58">
        <v>0</v>
      </c>
      <c r="F69" s="53">
        <v>61</v>
      </c>
      <c r="G69" s="59" t="str">
        <f t="shared" si="4"/>
        <v>903</v>
      </c>
      <c r="H69" s="53" t="s">
        <v>74</v>
      </c>
      <c r="I69" s="53" t="s">
        <v>9</v>
      </c>
      <c r="J69" s="53" t="s">
        <v>273</v>
      </c>
      <c r="K69" s="53" t="s">
        <v>16</v>
      </c>
      <c r="L69" s="53" t="s">
        <v>9</v>
      </c>
      <c r="M69" s="54"/>
      <c r="N69" s="94"/>
      <c r="O69" s="91"/>
    </row>
    <row r="70" spans="2:15" x14ac:dyDescent="0.2">
      <c r="B70" s="57" t="s">
        <v>551</v>
      </c>
      <c r="C70" s="51">
        <v>8001</v>
      </c>
      <c r="D70" s="51">
        <v>80010</v>
      </c>
      <c r="E70" s="58">
        <v>0</v>
      </c>
      <c r="F70" s="53">
        <v>61</v>
      </c>
      <c r="G70" s="59" t="str">
        <f t="shared" si="4"/>
        <v>903</v>
      </c>
      <c r="H70" s="53" t="s">
        <v>74</v>
      </c>
      <c r="I70" s="53" t="s">
        <v>9</v>
      </c>
      <c r="J70" s="53" t="s">
        <v>273</v>
      </c>
      <c r="K70" s="53" t="s">
        <v>16</v>
      </c>
      <c r="L70" s="53" t="s">
        <v>9</v>
      </c>
      <c r="M70" s="54"/>
      <c r="N70" s="89"/>
      <c r="O70" s="88"/>
    </row>
    <row r="71" spans="2:15" x14ac:dyDescent="0.2">
      <c r="B71" s="52" t="s">
        <v>53</v>
      </c>
      <c r="C71" s="51">
        <v>8001</v>
      </c>
      <c r="D71" s="51">
        <v>80010</v>
      </c>
      <c r="E71" s="58">
        <v>0</v>
      </c>
      <c r="F71" s="53">
        <v>62</v>
      </c>
      <c r="G71" s="59" t="str">
        <f t="shared" si="4"/>
        <v>903</v>
      </c>
      <c r="H71" s="53" t="s">
        <v>74</v>
      </c>
      <c r="I71" s="53" t="s">
        <v>9</v>
      </c>
      <c r="J71" s="60" t="s">
        <v>295</v>
      </c>
      <c r="K71" s="53" t="s">
        <v>16</v>
      </c>
      <c r="L71" s="53" t="s">
        <v>9</v>
      </c>
      <c r="M71" s="54"/>
      <c r="N71" s="89"/>
      <c r="O71" s="88"/>
    </row>
    <row r="72" spans="2:15" x14ac:dyDescent="0.2">
      <c r="B72" s="52" t="s">
        <v>56</v>
      </c>
      <c r="C72" s="51">
        <v>8001</v>
      </c>
      <c r="D72" s="51">
        <v>80010</v>
      </c>
      <c r="E72" s="58">
        <v>0</v>
      </c>
      <c r="F72" s="53">
        <v>62</v>
      </c>
      <c r="G72" s="59" t="str">
        <f t="shared" si="4"/>
        <v>903</v>
      </c>
      <c r="H72" s="53" t="s">
        <v>74</v>
      </c>
      <c r="I72" s="53" t="s">
        <v>9</v>
      </c>
      <c r="J72" s="53" t="s">
        <v>23</v>
      </c>
      <c r="K72" s="53" t="s">
        <v>16</v>
      </c>
      <c r="L72" s="53" t="s">
        <v>9</v>
      </c>
      <c r="M72" s="54"/>
      <c r="N72" s="89"/>
      <c r="O72" s="88"/>
    </row>
    <row r="73" spans="2:15" x14ac:dyDescent="0.2">
      <c r="B73" s="52" t="s">
        <v>742</v>
      </c>
      <c r="C73" s="51">
        <v>8001</v>
      </c>
      <c r="D73" s="51">
        <v>80010</v>
      </c>
      <c r="E73" s="58">
        <v>0</v>
      </c>
      <c r="F73" s="53">
        <v>62</v>
      </c>
      <c r="G73" s="59" t="str">
        <f t="shared" si="4"/>
        <v>903</v>
      </c>
      <c r="H73" s="53" t="s">
        <v>74</v>
      </c>
      <c r="I73" s="53" t="s">
        <v>9</v>
      </c>
      <c r="J73" s="53" t="s">
        <v>743</v>
      </c>
      <c r="K73" s="53" t="s">
        <v>16</v>
      </c>
      <c r="L73" s="53" t="s">
        <v>9</v>
      </c>
      <c r="M73" s="54"/>
      <c r="N73" s="89"/>
      <c r="O73" s="88"/>
    </row>
    <row r="74" spans="2:15" x14ac:dyDescent="0.2">
      <c r="B74" s="57" t="s">
        <v>753</v>
      </c>
      <c r="C74" s="51">
        <v>8001</v>
      </c>
      <c r="D74" s="51">
        <v>80010</v>
      </c>
      <c r="E74" s="58">
        <v>0</v>
      </c>
      <c r="F74" s="53">
        <v>62</v>
      </c>
      <c r="G74" s="59" t="str">
        <f t="shared" si="4"/>
        <v>903</v>
      </c>
      <c r="H74" s="53" t="s">
        <v>74</v>
      </c>
      <c r="I74" s="53" t="s">
        <v>9</v>
      </c>
      <c r="J74" s="60" t="s">
        <v>741</v>
      </c>
      <c r="K74" s="53" t="s">
        <v>16</v>
      </c>
      <c r="L74" s="60" t="s">
        <v>9</v>
      </c>
      <c r="M74" s="54"/>
      <c r="N74" s="89"/>
      <c r="O74" s="88"/>
    </row>
    <row r="75" spans="2:15" ht="25.5" x14ac:dyDescent="0.2">
      <c r="B75" s="102" t="s">
        <v>754</v>
      </c>
      <c r="C75" s="51">
        <v>8001</v>
      </c>
      <c r="D75" s="51">
        <v>80010</v>
      </c>
      <c r="E75" s="58">
        <v>0</v>
      </c>
      <c r="F75" s="53">
        <v>62</v>
      </c>
      <c r="G75" s="59" t="str">
        <f t="shared" si="4"/>
        <v>903</v>
      </c>
      <c r="H75" s="53" t="s">
        <v>74</v>
      </c>
      <c r="I75" s="53" t="s">
        <v>9</v>
      </c>
      <c r="J75" s="60" t="s">
        <v>740</v>
      </c>
      <c r="K75" s="53" t="s">
        <v>16</v>
      </c>
      <c r="L75" s="60" t="s">
        <v>9</v>
      </c>
      <c r="M75" s="54"/>
      <c r="N75" s="89"/>
      <c r="O75" s="88"/>
    </row>
    <row r="76" spans="2:15" x14ac:dyDescent="0.2">
      <c r="B76" s="57" t="s">
        <v>746</v>
      </c>
      <c r="C76" s="51">
        <v>8001</v>
      </c>
      <c r="D76" s="51">
        <v>80010</v>
      </c>
      <c r="E76" s="58">
        <v>0</v>
      </c>
      <c r="F76" s="53">
        <v>62</v>
      </c>
      <c r="G76" s="59" t="str">
        <f t="shared" si="4"/>
        <v>903</v>
      </c>
      <c r="H76" s="53" t="s">
        <v>74</v>
      </c>
      <c r="I76" s="53" t="s">
        <v>9</v>
      </c>
      <c r="J76" s="60" t="s">
        <v>744</v>
      </c>
      <c r="K76" s="53" t="s">
        <v>16</v>
      </c>
      <c r="L76" s="60" t="s">
        <v>9</v>
      </c>
      <c r="M76" s="54"/>
      <c r="N76" s="89"/>
      <c r="O76" s="88"/>
    </row>
    <row r="77" spans="2:15" x14ac:dyDescent="0.2">
      <c r="B77" s="57" t="s">
        <v>747</v>
      </c>
      <c r="C77" s="51">
        <v>8001</v>
      </c>
      <c r="D77" s="51">
        <v>80010</v>
      </c>
      <c r="E77" s="58">
        <v>0</v>
      </c>
      <c r="F77" s="53">
        <v>62</v>
      </c>
      <c r="G77" s="59" t="str">
        <f t="shared" si="4"/>
        <v>903</v>
      </c>
      <c r="H77" s="53" t="s">
        <v>74</v>
      </c>
      <c r="I77" s="53" t="s">
        <v>9</v>
      </c>
      <c r="J77" s="60" t="s">
        <v>745</v>
      </c>
      <c r="K77" s="53" t="s">
        <v>16</v>
      </c>
      <c r="L77" s="60" t="s">
        <v>9</v>
      </c>
      <c r="M77" s="54"/>
      <c r="N77" s="89"/>
      <c r="O77" s="88"/>
    </row>
    <row r="78" spans="2:15" x14ac:dyDescent="0.2">
      <c r="B78" s="57" t="s">
        <v>551</v>
      </c>
      <c r="C78" s="51">
        <v>8001</v>
      </c>
      <c r="D78" s="51">
        <v>80010</v>
      </c>
      <c r="E78" s="58">
        <v>0</v>
      </c>
      <c r="F78" s="53">
        <v>62</v>
      </c>
      <c r="G78" s="59" t="str">
        <f t="shared" si="4"/>
        <v>903</v>
      </c>
      <c r="H78" s="53" t="s">
        <v>74</v>
      </c>
      <c r="I78" s="53" t="s">
        <v>9</v>
      </c>
      <c r="J78" s="53" t="s">
        <v>273</v>
      </c>
      <c r="K78" s="53" t="s">
        <v>16</v>
      </c>
      <c r="L78" s="53" t="s">
        <v>9</v>
      </c>
      <c r="M78" s="54"/>
      <c r="N78" s="89"/>
      <c r="O78" s="88"/>
    </row>
    <row r="79" spans="2:15" x14ac:dyDescent="0.2">
      <c r="B79" s="57" t="s">
        <v>551</v>
      </c>
      <c r="C79" s="51">
        <v>8001</v>
      </c>
      <c r="D79" s="51">
        <v>80010</v>
      </c>
      <c r="E79" s="58">
        <v>0</v>
      </c>
      <c r="F79" s="53">
        <v>62</v>
      </c>
      <c r="G79" s="59" t="str">
        <f t="shared" si="4"/>
        <v>903</v>
      </c>
      <c r="H79" s="53" t="s">
        <v>74</v>
      </c>
      <c r="I79" s="53" t="s">
        <v>9</v>
      </c>
      <c r="J79" s="53" t="s">
        <v>273</v>
      </c>
      <c r="K79" s="53" t="s">
        <v>16</v>
      </c>
      <c r="L79" s="53" t="s">
        <v>9</v>
      </c>
      <c r="M79" s="54"/>
      <c r="N79" s="89"/>
      <c r="O79" s="88"/>
    </row>
    <row r="80" spans="2:15" x14ac:dyDescent="0.2">
      <c r="B80" s="57" t="s">
        <v>551</v>
      </c>
      <c r="C80" s="51">
        <v>8001</v>
      </c>
      <c r="D80" s="51">
        <v>80010</v>
      </c>
      <c r="E80" s="58">
        <v>0</v>
      </c>
      <c r="F80" s="53">
        <v>62</v>
      </c>
      <c r="G80" s="59" t="str">
        <f t="shared" si="4"/>
        <v>903</v>
      </c>
      <c r="H80" s="53" t="s">
        <v>74</v>
      </c>
      <c r="I80" s="53" t="s">
        <v>9</v>
      </c>
      <c r="J80" s="53" t="s">
        <v>273</v>
      </c>
      <c r="K80" s="53" t="s">
        <v>16</v>
      </c>
      <c r="L80" s="53" t="s">
        <v>9</v>
      </c>
      <c r="M80" s="54"/>
      <c r="N80" s="89"/>
      <c r="O80" s="88"/>
    </row>
    <row r="81" spans="2:15" x14ac:dyDescent="0.2">
      <c r="B81" s="52" t="s">
        <v>548</v>
      </c>
      <c r="E81" s="58"/>
      <c r="F81" s="53"/>
      <c r="G81" s="59"/>
      <c r="H81" s="53"/>
      <c r="I81" s="53"/>
      <c r="J81" s="53"/>
      <c r="K81" s="53"/>
      <c r="L81" s="53"/>
      <c r="M81" s="111">
        <f>SUBTOTAL(109,M61:M80)-SUMIF(RevTable6X[Source/ Object],1979,RevTable6X[DP Amount])</f>
        <v>0</v>
      </c>
      <c r="N81" s="89"/>
      <c r="O81" s="89"/>
    </row>
    <row r="82" spans="2:15" x14ac:dyDescent="0.2">
      <c r="F82" s="53"/>
      <c r="G82" s="53"/>
      <c r="H82" s="53"/>
      <c r="I82" s="53"/>
      <c r="J82" s="53"/>
      <c r="K82" s="53"/>
      <c r="L82" s="53"/>
      <c r="N82" s="112"/>
      <c r="O82" s="88"/>
    </row>
    <row r="83" spans="2:15" x14ac:dyDescent="0.2">
      <c r="B83" s="51" t="s">
        <v>549</v>
      </c>
      <c r="C83" s="51" t="s">
        <v>271</v>
      </c>
      <c r="D83" s="51" t="s">
        <v>276</v>
      </c>
      <c r="E83" s="51" t="s">
        <v>277</v>
      </c>
      <c r="F83" s="53" t="s">
        <v>4</v>
      </c>
      <c r="G83" s="53" t="s">
        <v>5</v>
      </c>
      <c r="H83" s="53" t="s">
        <v>6</v>
      </c>
      <c r="I83" s="53" t="s">
        <v>7</v>
      </c>
      <c r="J83" s="53" t="s">
        <v>34</v>
      </c>
      <c r="K83" s="53" t="s">
        <v>8</v>
      </c>
      <c r="L83" s="53" t="s">
        <v>278</v>
      </c>
      <c r="M83" s="51" t="s">
        <v>553</v>
      </c>
      <c r="N83" s="112"/>
      <c r="O83" s="88"/>
    </row>
    <row r="84" spans="2:15" ht="12.75" customHeight="1" x14ac:dyDescent="0.2">
      <c r="B84" s="52" t="s">
        <v>767</v>
      </c>
      <c r="C84" s="51">
        <v>8001</v>
      </c>
      <c r="D84" s="51">
        <v>80010</v>
      </c>
      <c r="E84" s="58">
        <v>0</v>
      </c>
      <c r="F84" s="53">
        <v>61</v>
      </c>
      <c r="G84" s="59" t="str">
        <f t="shared" ref="G84:G95" si="5">+$G$3</f>
        <v>903</v>
      </c>
      <c r="H84" s="53" t="s">
        <v>74</v>
      </c>
      <c r="I84" s="53" t="s">
        <v>26</v>
      </c>
      <c r="J84" s="53" t="s">
        <v>764</v>
      </c>
      <c r="K84" s="53" t="s">
        <v>16</v>
      </c>
      <c r="L84" s="53" t="s">
        <v>9</v>
      </c>
      <c r="M84" s="54"/>
      <c r="N84" s="89"/>
      <c r="O84" s="121"/>
    </row>
    <row r="85" spans="2:15" ht="12.75" customHeight="1" x14ac:dyDescent="0.2">
      <c r="B85" s="52" t="s">
        <v>766</v>
      </c>
      <c r="C85" s="51">
        <v>8001</v>
      </c>
      <c r="D85" s="51">
        <v>80010</v>
      </c>
      <c r="E85" s="58">
        <v>0</v>
      </c>
      <c r="F85" s="53">
        <v>61</v>
      </c>
      <c r="G85" s="59" t="str">
        <f t="shared" si="5"/>
        <v>903</v>
      </c>
      <c r="H85" s="53" t="s">
        <v>74</v>
      </c>
      <c r="I85" s="53" t="s">
        <v>26</v>
      </c>
      <c r="J85" s="53" t="s">
        <v>765</v>
      </c>
      <c r="K85" s="53" t="s">
        <v>16</v>
      </c>
      <c r="L85" s="53" t="s">
        <v>9</v>
      </c>
      <c r="M85" s="54"/>
      <c r="N85" s="89"/>
      <c r="O85" s="121"/>
    </row>
    <row r="86" spans="2:15" ht="51" x14ac:dyDescent="0.2">
      <c r="B86" s="127" t="s">
        <v>808</v>
      </c>
      <c r="C86" s="51">
        <v>8001</v>
      </c>
      <c r="D86" s="51">
        <v>80010</v>
      </c>
      <c r="E86" s="58">
        <v>0</v>
      </c>
      <c r="F86" s="53">
        <v>61</v>
      </c>
      <c r="G86" s="59" t="str">
        <f t="shared" si="5"/>
        <v>903</v>
      </c>
      <c r="H86" s="53" t="s">
        <v>74</v>
      </c>
      <c r="I86" s="122" t="s">
        <v>37</v>
      </c>
      <c r="J86" s="53" t="s">
        <v>755</v>
      </c>
      <c r="K86" s="53" t="s">
        <v>16</v>
      </c>
      <c r="L86" s="53" t="s">
        <v>9</v>
      </c>
      <c r="M86" s="54"/>
      <c r="N86" s="89"/>
      <c r="O86" s="94"/>
    </row>
    <row r="87" spans="2:15" x14ac:dyDescent="0.2">
      <c r="B87" s="103" t="s">
        <v>756</v>
      </c>
      <c r="C87" s="51">
        <v>8001</v>
      </c>
      <c r="D87" s="51">
        <v>80010</v>
      </c>
      <c r="E87" s="58">
        <v>0</v>
      </c>
      <c r="F87" s="53">
        <v>61</v>
      </c>
      <c r="G87" s="59" t="str">
        <f t="shared" si="5"/>
        <v>903</v>
      </c>
      <c r="H87" s="53" t="s">
        <v>74</v>
      </c>
      <c r="I87" s="53" t="s">
        <v>37</v>
      </c>
      <c r="J87" s="53" t="s">
        <v>366</v>
      </c>
      <c r="K87" s="53" t="s">
        <v>16</v>
      </c>
      <c r="L87" s="53" t="s">
        <v>9</v>
      </c>
      <c r="M87" s="54"/>
      <c r="N87" s="89"/>
      <c r="O87" s="94"/>
    </row>
    <row r="88" spans="2:15" x14ac:dyDescent="0.2">
      <c r="B88" s="52" t="s">
        <v>716</v>
      </c>
      <c r="C88" s="51">
        <v>8001</v>
      </c>
      <c r="D88" s="51">
        <v>80010</v>
      </c>
      <c r="E88" s="58">
        <v>0</v>
      </c>
      <c r="F88" s="53">
        <v>61</v>
      </c>
      <c r="G88" s="59" t="str">
        <f t="shared" si="5"/>
        <v>903</v>
      </c>
      <c r="H88" s="53" t="s">
        <v>74</v>
      </c>
      <c r="I88" s="53" t="s">
        <v>281</v>
      </c>
      <c r="J88" s="53" t="s">
        <v>302</v>
      </c>
      <c r="K88" s="53" t="s">
        <v>16</v>
      </c>
      <c r="L88" s="53" t="s">
        <v>9</v>
      </c>
      <c r="M88" s="54"/>
      <c r="N88" s="89"/>
      <c r="O88" s="94"/>
    </row>
    <row r="89" spans="2:15" x14ac:dyDescent="0.2">
      <c r="B89" s="52" t="s">
        <v>762</v>
      </c>
      <c r="C89" s="51">
        <v>8001</v>
      </c>
      <c r="D89" s="51">
        <v>80010</v>
      </c>
      <c r="E89" s="58">
        <v>0</v>
      </c>
      <c r="F89" s="53">
        <v>61</v>
      </c>
      <c r="G89" s="59" t="str">
        <f t="shared" si="5"/>
        <v>903</v>
      </c>
      <c r="H89" s="53" t="s">
        <v>74</v>
      </c>
      <c r="I89" s="53" t="s">
        <v>281</v>
      </c>
      <c r="J89" s="53" t="s">
        <v>763</v>
      </c>
      <c r="K89" s="53" t="s">
        <v>16</v>
      </c>
      <c r="L89" s="53" t="s">
        <v>9</v>
      </c>
      <c r="M89" s="54"/>
      <c r="N89" s="89"/>
      <c r="O89" s="94"/>
    </row>
    <row r="90" spans="2:15" x14ac:dyDescent="0.2">
      <c r="B90" s="52" t="s">
        <v>767</v>
      </c>
      <c r="C90" s="51">
        <v>8001</v>
      </c>
      <c r="D90" s="51">
        <v>80010</v>
      </c>
      <c r="E90" s="58">
        <v>0</v>
      </c>
      <c r="F90" s="53">
        <v>62</v>
      </c>
      <c r="G90" s="59" t="str">
        <f t="shared" si="5"/>
        <v>903</v>
      </c>
      <c r="H90" s="53" t="s">
        <v>74</v>
      </c>
      <c r="I90" s="53" t="s">
        <v>26</v>
      </c>
      <c r="J90" s="53" t="s">
        <v>764</v>
      </c>
      <c r="K90" s="53" t="s">
        <v>16</v>
      </c>
      <c r="L90" s="53" t="s">
        <v>9</v>
      </c>
      <c r="M90" s="54"/>
      <c r="N90" s="89"/>
      <c r="O90" s="94"/>
    </row>
    <row r="91" spans="2:15" x14ac:dyDescent="0.2">
      <c r="B91" s="52" t="s">
        <v>766</v>
      </c>
      <c r="C91" s="51">
        <v>8001</v>
      </c>
      <c r="D91" s="51">
        <v>80010</v>
      </c>
      <c r="E91" s="58">
        <v>0</v>
      </c>
      <c r="F91" s="53">
        <v>62</v>
      </c>
      <c r="G91" s="59" t="str">
        <f t="shared" si="5"/>
        <v>903</v>
      </c>
      <c r="H91" s="53" t="s">
        <v>74</v>
      </c>
      <c r="I91" s="53" t="s">
        <v>26</v>
      </c>
      <c r="J91" s="53" t="s">
        <v>765</v>
      </c>
      <c r="K91" s="53" t="s">
        <v>16</v>
      </c>
      <c r="L91" s="53" t="s">
        <v>9</v>
      </c>
      <c r="M91" s="54"/>
      <c r="N91" s="89"/>
      <c r="O91" s="94"/>
    </row>
    <row r="92" spans="2:15" ht="51" x14ac:dyDescent="0.2">
      <c r="B92" s="127" t="s">
        <v>809</v>
      </c>
      <c r="C92" s="51">
        <v>8001</v>
      </c>
      <c r="D92" s="51">
        <v>80010</v>
      </c>
      <c r="E92" s="58">
        <v>0</v>
      </c>
      <c r="F92" s="53">
        <v>62</v>
      </c>
      <c r="G92" s="59" t="str">
        <f t="shared" si="5"/>
        <v>903</v>
      </c>
      <c r="H92" s="53" t="s">
        <v>74</v>
      </c>
      <c r="I92" s="122" t="s">
        <v>37</v>
      </c>
      <c r="J92" s="53" t="s">
        <v>755</v>
      </c>
      <c r="K92" s="53" t="s">
        <v>16</v>
      </c>
      <c r="L92" s="53" t="s">
        <v>9</v>
      </c>
      <c r="M92" s="54"/>
      <c r="N92" s="89"/>
      <c r="O92" s="94"/>
    </row>
    <row r="93" spans="2:15" x14ac:dyDescent="0.2">
      <c r="B93" s="103" t="s">
        <v>756</v>
      </c>
      <c r="C93" s="51">
        <v>8001</v>
      </c>
      <c r="D93" s="51">
        <v>80010</v>
      </c>
      <c r="E93" s="58">
        <v>0</v>
      </c>
      <c r="F93" s="53">
        <v>62</v>
      </c>
      <c r="G93" s="59" t="str">
        <f t="shared" si="5"/>
        <v>903</v>
      </c>
      <c r="H93" s="53" t="s">
        <v>74</v>
      </c>
      <c r="I93" s="53" t="s">
        <v>37</v>
      </c>
      <c r="J93" s="53" t="s">
        <v>366</v>
      </c>
      <c r="K93" s="53" t="s">
        <v>16</v>
      </c>
      <c r="L93" s="53" t="s">
        <v>9</v>
      </c>
      <c r="M93" s="54"/>
      <c r="N93" s="89"/>
      <c r="O93" s="94"/>
    </row>
    <row r="94" spans="2:15" x14ac:dyDescent="0.2">
      <c r="B94" s="52" t="s">
        <v>716</v>
      </c>
      <c r="C94" s="51">
        <v>8001</v>
      </c>
      <c r="D94" s="51">
        <v>80010</v>
      </c>
      <c r="E94" s="58">
        <v>0</v>
      </c>
      <c r="F94" s="53">
        <v>62</v>
      </c>
      <c r="G94" s="59" t="str">
        <f t="shared" si="5"/>
        <v>903</v>
      </c>
      <c r="H94" s="53" t="s">
        <v>74</v>
      </c>
      <c r="I94" s="53" t="s">
        <v>281</v>
      </c>
      <c r="J94" s="53" t="s">
        <v>302</v>
      </c>
      <c r="K94" s="53" t="s">
        <v>16</v>
      </c>
      <c r="L94" s="53" t="s">
        <v>9</v>
      </c>
      <c r="M94" s="54"/>
      <c r="N94" s="89"/>
      <c r="O94" s="94"/>
    </row>
    <row r="95" spans="2:15" x14ac:dyDescent="0.2">
      <c r="B95" s="52" t="s">
        <v>762</v>
      </c>
      <c r="C95" s="51">
        <v>8001</v>
      </c>
      <c r="D95" s="51">
        <v>80010</v>
      </c>
      <c r="E95" s="58">
        <v>0</v>
      </c>
      <c r="F95" s="53">
        <v>62</v>
      </c>
      <c r="G95" s="59" t="str">
        <f t="shared" si="5"/>
        <v>903</v>
      </c>
      <c r="H95" s="53" t="s">
        <v>74</v>
      </c>
      <c r="I95" s="53" t="s">
        <v>281</v>
      </c>
      <c r="J95" s="53" t="s">
        <v>763</v>
      </c>
      <c r="K95" s="53" t="s">
        <v>16</v>
      </c>
      <c r="L95" s="53" t="s">
        <v>9</v>
      </c>
      <c r="M95" s="54"/>
      <c r="N95" s="89"/>
      <c r="O95" s="94"/>
    </row>
    <row r="96" spans="2:15" x14ac:dyDescent="0.2">
      <c r="B96" s="52" t="s">
        <v>548</v>
      </c>
      <c r="F96" s="53"/>
      <c r="G96" s="53"/>
      <c r="H96" s="53"/>
      <c r="I96" s="53"/>
      <c r="J96" s="53"/>
      <c r="K96" s="53"/>
      <c r="L96" s="53"/>
      <c r="M96" s="111">
        <f>SUBTOTAL(109,M84:M95)-SUMIF(ExpTable6X[Source/ Object],529,ExpTable6X[DP Amount])</f>
        <v>0</v>
      </c>
      <c r="N96" s="89"/>
      <c r="O96" s="96"/>
    </row>
    <row r="97" spans="2:15" x14ac:dyDescent="0.2">
      <c r="F97" s="53"/>
      <c r="G97" s="53"/>
      <c r="H97" s="53"/>
      <c r="I97" s="53"/>
      <c r="J97" s="53"/>
      <c r="K97" s="53"/>
      <c r="L97" s="53"/>
      <c r="N97" s="89"/>
      <c r="O97" s="89"/>
    </row>
    <row r="98" spans="2:15" x14ac:dyDescent="0.2">
      <c r="F98" s="53"/>
      <c r="I98" s="53"/>
      <c r="J98" s="53"/>
      <c r="K98" s="53"/>
      <c r="L98" s="53"/>
      <c r="N98" s="89"/>
      <c r="O98" s="89"/>
    </row>
    <row r="99" spans="2:15" x14ac:dyDescent="0.2">
      <c r="B99" s="117" t="s">
        <v>647</v>
      </c>
      <c r="C99" s="68"/>
      <c r="D99" s="68"/>
      <c r="E99" s="68"/>
      <c r="F99" s="118"/>
      <c r="G99" s="118"/>
      <c r="H99" s="118"/>
      <c r="I99" s="118"/>
      <c r="J99" s="118"/>
      <c r="K99" s="118"/>
      <c r="L99" s="118"/>
      <c r="M99" s="119">
        <f>+M81-M96</f>
        <v>0</v>
      </c>
      <c r="N99" s="120"/>
      <c r="O99" s="89"/>
    </row>
    <row r="100" spans="2:15" x14ac:dyDescent="0.2">
      <c r="F100" s="53"/>
      <c r="G100" s="53"/>
      <c r="H100" s="53"/>
      <c r="I100" s="53"/>
      <c r="J100" s="53"/>
      <c r="K100" s="53"/>
      <c r="L100" s="53"/>
    </row>
    <row r="101" spans="2:15" ht="13.5" thickBot="1" x14ac:dyDescent="0.25">
      <c r="F101" s="53"/>
      <c r="G101" s="53"/>
      <c r="H101" s="53"/>
      <c r="I101" s="53"/>
      <c r="J101" s="53"/>
      <c r="K101" s="53"/>
      <c r="L101" s="53"/>
    </row>
    <row r="102" spans="2:15" ht="153.75" thickBot="1" x14ac:dyDescent="0.25">
      <c r="B102" s="128" t="s">
        <v>830</v>
      </c>
      <c r="F102" s="53"/>
      <c r="G102" s="53"/>
      <c r="H102" s="53"/>
      <c r="I102" s="53"/>
      <c r="J102" s="53"/>
      <c r="K102" s="53"/>
      <c r="L102" s="53"/>
    </row>
    <row r="103" spans="2:15" x14ac:dyDescent="0.2">
      <c r="F103" s="53"/>
      <c r="G103" s="53"/>
      <c r="H103" s="53"/>
      <c r="I103" s="53"/>
      <c r="J103" s="53"/>
      <c r="K103" s="53"/>
      <c r="L103" s="53"/>
    </row>
    <row r="104" spans="2:15" x14ac:dyDescent="0.2">
      <c r="F104" s="53"/>
      <c r="G104" s="53"/>
      <c r="H104" s="53"/>
      <c r="I104" s="53"/>
      <c r="J104" s="53"/>
      <c r="K104" s="53"/>
      <c r="L104" s="53"/>
    </row>
    <row r="105" spans="2:15" x14ac:dyDescent="0.2">
      <c r="F105" s="53"/>
      <c r="G105" s="53"/>
      <c r="H105" s="53"/>
      <c r="I105" s="53"/>
      <c r="J105" s="53"/>
      <c r="K105" s="53"/>
      <c r="L105" s="53"/>
    </row>
    <row r="106" spans="2:15" x14ac:dyDescent="0.2">
      <c r="F106" s="53"/>
      <c r="G106" s="53"/>
      <c r="H106" s="53"/>
      <c r="I106" s="53"/>
      <c r="J106" s="53"/>
      <c r="K106" s="53"/>
      <c r="L106" s="53"/>
    </row>
    <row r="107" spans="2:15" x14ac:dyDescent="0.2">
      <c r="F107" s="53"/>
      <c r="G107" s="53"/>
      <c r="H107" s="53"/>
      <c r="I107" s="53"/>
      <c r="J107" s="53"/>
      <c r="K107" s="53"/>
      <c r="L107" s="53"/>
    </row>
    <row r="108" spans="2:15" x14ac:dyDescent="0.2">
      <c r="F108" s="53"/>
      <c r="G108" s="53"/>
      <c r="H108" s="53"/>
      <c r="I108" s="53"/>
      <c r="J108" s="53"/>
      <c r="K108" s="53"/>
      <c r="L108" s="53"/>
    </row>
    <row r="109" spans="2:15" x14ac:dyDescent="0.2">
      <c r="F109" s="53"/>
      <c r="G109" s="53"/>
      <c r="H109" s="53"/>
      <c r="I109" s="53"/>
      <c r="J109" s="53"/>
      <c r="K109" s="53"/>
      <c r="L109" s="53"/>
    </row>
    <row r="110" spans="2:15" x14ac:dyDescent="0.2">
      <c r="F110" s="53"/>
      <c r="G110" s="53"/>
      <c r="H110" s="53"/>
      <c r="I110" s="53"/>
      <c r="J110" s="53"/>
      <c r="K110" s="53"/>
      <c r="L110" s="53"/>
    </row>
    <row r="111" spans="2:15" x14ac:dyDescent="0.2">
      <c r="F111" s="53"/>
      <c r="G111" s="53"/>
      <c r="H111" s="53"/>
      <c r="I111" s="53"/>
      <c r="J111" s="53"/>
      <c r="K111" s="53"/>
      <c r="L111" s="53"/>
    </row>
    <row r="112" spans="2:15" x14ac:dyDescent="0.2">
      <c r="F112" s="53"/>
      <c r="G112" s="53"/>
      <c r="H112" s="53"/>
      <c r="I112" s="53"/>
      <c r="J112" s="53"/>
      <c r="K112" s="53"/>
      <c r="L112" s="53"/>
    </row>
    <row r="113" spans="2:12" x14ac:dyDescent="0.2">
      <c r="F113" s="53"/>
      <c r="G113" s="53"/>
      <c r="H113" s="53"/>
      <c r="I113" s="53"/>
      <c r="J113" s="53"/>
      <c r="K113" s="53"/>
      <c r="L113" s="53"/>
    </row>
    <row r="114" spans="2:12" x14ac:dyDescent="0.2">
      <c r="F114" s="53"/>
      <c r="G114" s="53"/>
      <c r="H114" s="53"/>
      <c r="I114" s="53"/>
      <c r="J114" s="53"/>
      <c r="K114" s="53"/>
      <c r="L114" s="53"/>
    </row>
    <row r="115" spans="2:12" x14ac:dyDescent="0.2">
      <c r="F115" s="53"/>
      <c r="G115" s="53"/>
      <c r="H115" s="53"/>
      <c r="I115" s="53"/>
      <c r="J115" s="53"/>
      <c r="K115" s="53"/>
      <c r="L115" s="53"/>
    </row>
    <row r="116" spans="2:12" x14ac:dyDescent="0.2">
      <c r="F116" s="53"/>
      <c r="G116" s="53"/>
      <c r="H116" s="53"/>
      <c r="I116" s="53"/>
      <c r="J116" s="53"/>
      <c r="K116" s="53"/>
      <c r="L116" s="53"/>
    </row>
    <row r="117" spans="2:12" x14ac:dyDescent="0.2">
      <c r="F117" s="53"/>
      <c r="G117" s="53"/>
      <c r="H117" s="53"/>
      <c r="I117" s="53"/>
      <c r="J117" s="53"/>
      <c r="K117" s="53"/>
      <c r="L117" s="53"/>
    </row>
    <row r="118" spans="2:12" x14ac:dyDescent="0.2">
      <c r="F118" s="53"/>
      <c r="G118" s="53"/>
      <c r="H118" s="53"/>
      <c r="I118" s="53"/>
      <c r="J118" s="53"/>
      <c r="K118" s="53"/>
      <c r="L118" s="53"/>
    </row>
    <row r="119" spans="2:12" x14ac:dyDescent="0.2">
      <c r="F119" s="53"/>
      <c r="G119" s="53"/>
      <c r="H119" s="53"/>
      <c r="I119" s="53"/>
      <c r="J119" s="53"/>
      <c r="K119" s="53"/>
      <c r="L119" s="53"/>
    </row>
    <row r="120" spans="2:12" x14ac:dyDescent="0.2">
      <c r="F120" s="53"/>
      <c r="G120" s="53"/>
      <c r="H120" s="53"/>
      <c r="I120" s="53"/>
      <c r="J120" s="53"/>
      <c r="K120" s="53"/>
      <c r="L120" s="53"/>
    </row>
    <row r="121" spans="2:12" x14ac:dyDescent="0.2">
      <c r="F121" s="53"/>
      <c r="G121" s="53"/>
      <c r="H121" s="53"/>
      <c r="I121" s="53"/>
      <c r="J121" s="53"/>
      <c r="K121" s="53"/>
      <c r="L121" s="53"/>
    </row>
    <row r="122" spans="2:12" x14ac:dyDescent="0.2">
      <c r="F122" s="53"/>
      <c r="G122" s="53"/>
      <c r="H122" s="53"/>
      <c r="I122" s="53"/>
      <c r="J122" s="53"/>
      <c r="K122" s="53"/>
      <c r="L122" s="53"/>
    </row>
    <row r="123" spans="2:12" x14ac:dyDescent="0.2">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6:12" s="51" customFormat="1" x14ac:dyDescent="0.2">
      <c r="F1057" s="53"/>
      <c r="G1057" s="53"/>
      <c r="H1057" s="53"/>
      <c r="I1057" s="53"/>
      <c r="J1057" s="53"/>
      <c r="K1057" s="53"/>
      <c r="L1057" s="53"/>
    </row>
    <row r="1058" spans="6:12" s="51" customFormat="1" x14ac:dyDescent="0.2">
      <c r="F1058" s="53"/>
      <c r="G1058" s="53"/>
      <c r="H1058" s="53"/>
      <c r="I1058" s="53"/>
      <c r="J1058" s="53"/>
      <c r="K1058" s="53"/>
      <c r="L1058" s="53"/>
    </row>
    <row r="1059" spans="6:12" s="51" customFormat="1" x14ac:dyDescent="0.2">
      <c r="F1059" s="53"/>
      <c r="G1059" s="53"/>
      <c r="H1059" s="53"/>
      <c r="I1059" s="53"/>
      <c r="J1059" s="53"/>
      <c r="K1059" s="53"/>
      <c r="L1059" s="53"/>
    </row>
    <row r="1060" spans="6:12" s="51" customFormat="1" x14ac:dyDescent="0.2">
      <c r="F1060" s="53"/>
      <c r="G1060" s="53"/>
      <c r="H1060" s="53"/>
      <c r="I1060" s="53"/>
      <c r="J1060" s="53"/>
      <c r="K1060" s="53"/>
      <c r="L1060" s="53"/>
    </row>
    <row r="1061" spans="6:12" s="51" customFormat="1" x14ac:dyDescent="0.2">
      <c r="F1061" s="53"/>
      <c r="G1061" s="53"/>
      <c r="H1061" s="53"/>
      <c r="I1061" s="53"/>
      <c r="J1061" s="53"/>
      <c r="K1061" s="53"/>
      <c r="L1061" s="53"/>
    </row>
    <row r="1062" spans="6:12" s="51" customFormat="1" x14ac:dyDescent="0.2">
      <c r="F1062" s="53"/>
      <c r="G1062" s="53"/>
      <c r="H1062" s="53"/>
      <c r="I1062" s="53"/>
      <c r="J1062" s="53"/>
      <c r="K1062" s="53"/>
      <c r="L1062" s="53"/>
    </row>
    <row r="1063" spans="6:12" s="51" customFormat="1" x14ac:dyDescent="0.2">
      <c r="F1063" s="53"/>
      <c r="G1063" s="53"/>
      <c r="H1063" s="53"/>
      <c r="I1063" s="53"/>
      <c r="J1063" s="53"/>
      <c r="K1063" s="53"/>
      <c r="L1063" s="53"/>
    </row>
    <row r="1064" spans="6:12" s="51" customFormat="1" x14ac:dyDescent="0.2">
      <c r="F1064" s="53"/>
      <c r="G1064" s="53"/>
      <c r="H1064" s="53"/>
      <c r="I1064" s="53"/>
      <c r="J1064" s="53"/>
      <c r="K1064" s="53"/>
      <c r="L1064" s="53"/>
    </row>
    <row r="1065" spans="6:12" s="51" customFormat="1" x14ac:dyDescent="0.2">
      <c r="F1065" s="53"/>
      <c r="G1065" s="53"/>
      <c r="H1065" s="53"/>
      <c r="I1065" s="53"/>
      <c r="J1065" s="53"/>
      <c r="K1065" s="53"/>
      <c r="L1065" s="53"/>
    </row>
    <row r="1066" spans="6:12" s="51" customFormat="1" x14ac:dyDescent="0.2">
      <c r="F1066" s="53"/>
      <c r="G1066" s="53"/>
      <c r="H1066" s="53"/>
      <c r="I1066" s="53"/>
      <c r="J1066" s="53"/>
      <c r="K1066" s="53"/>
      <c r="L1066" s="53"/>
    </row>
    <row r="1067" spans="6:12" s="51" customFormat="1" x14ac:dyDescent="0.2">
      <c r="F1067" s="53"/>
      <c r="G1067" s="53"/>
      <c r="H1067" s="53"/>
      <c r="I1067" s="53"/>
      <c r="J1067" s="53"/>
      <c r="K1067" s="53"/>
      <c r="L1067" s="53"/>
    </row>
    <row r="1068" spans="6:12" s="51" customFormat="1" x14ac:dyDescent="0.2">
      <c r="F1068" s="53"/>
      <c r="G1068" s="53"/>
      <c r="H1068" s="53"/>
      <c r="I1068" s="53"/>
      <c r="J1068" s="53"/>
      <c r="K1068" s="53"/>
      <c r="L1068" s="53"/>
    </row>
    <row r="1069" spans="6:12" s="51" customFormat="1" x14ac:dyDescent="0.2">
      <c r="F1069" s="53"/>
      <c r="G1069" s="53"/>
      <c r="H1069" s="53"/>
      <c r="I1069" s="53"/>
      <c r="J1069" s="53"/>
      <c r="K1069" s="53"/>
      <c r="L1069" s="53"/>
    </row>
    <row r="1070" spans="6:12" s="51" customFormat="1" x14ac:dyDescent="0.2">
      <c r="F1070" s="53"/>
      <c r="G1070" s="53"/>
      <c r="H1070" s="53"/>
      <c r="I1070" s="53"/>
      <c r="J1070" s="53"/>
      <c r="K1070" s="53"/>
      <c r="L1070" s="53"/>
    </row>
    <row r="1071" spans="6:12" s="51" customFormat="1" x14ac:dyDescent="0.2">
      <c r="F1071" s="53"/>
      <c r="G1071" s="53"/>
      <c r="H1071" s="53"/>
      <c r="I1071" s="53"/>
      <c r="J1071" s="53"/>
      <c r="K1071" s="53"/>
      <c r="L1071" s="53"/>
    </row>
    <row r="1072" spans="6:12" s="51" customFormat="1" x14ac:dyDescent="0.2">
      <c r="F1072" s="53"/>
      <c r="G1072" s="53"/>
      <c r="H1072" s="53"/>
      <c r="I1072" s="53"/>
      <c r="J1072" s="53"/>
      <c r="K1072" s="53"/>
      <c r="L1072" s="53"/>
    </row>
    <row r="1073" spans="6:12" s="51" customFormat="1" x14ac:dyDescent="0.2">
      <c r="F1073" s="53"/>
      <c r="G1073" s="53"/>
      <c r="H1073" s="53"/>
      <c r="I1073" s="53"/>
      <c r="J1073" s="53"/>
      <c r="K1073" s="53"/>
      <c r="L1073" s="53"/>
    </row>
    <row r="1074" spans="6:12" s="51" customFormat="1" x14ac:dyDescent="0.2">
      <c r="F1074" s="53"/>
      <c r="G1074" s="53"/>
      <c r="H1074" s="53"/>
      <c r="I1074" s="53"/>
      <c r="J1074" s="53"/>
      <c r="K1074" s="53"/>
      <c r="L1074" s="53"/>
    </row>
    <row r="1075" spans="6:12" s="51" customFormat="1" x14ac:dyDescent="0.2">
      <c r="F1075" s="53"/>
      <c r="G1075" s="53"/>
      <c r="H1075" s="53"/>
      <c r="I1075" s="53"/>
      <c r="J1075" s="53"/>
      <c r="K1075" s="53"/>
      <c r="L1075" s="53"/>
    </row>
    <row r="1076" spans="6:12" s="51" customFormat="1" x14ac:dyDescent="0.2">
      <c r="F1076" s="53"/>
      <c r="G1076" s="53"/>
      <c r="H1076" s="53"/>
      <c r="I1076" s="53"/>
      <c r="J1076" s="53"/>
      <c r="K1076" s="53"/>
      <c r="L1076" s="53"/>
    </row>
    <row r="1077" spans="6:12" s="51" customFormat="1" x14ac:dyDescent="0.2">
      <c r="F1077" s="53"/>
      <c r="G1077" s="53"/>
      <c r="H1077" s="53"/>
      <c r="I1077" s="53"/>
      <c r="J1077" s="53"/>
      <c r="K1077" s="53"/>
      <c r="L1077" s="53"/>
    </row>
    <row r="1078" spans="6:12" s="51" customFormat="1" x14ac:dyDescent="0.2">
      <c r="F1078" s="53"/>
      <c r="G1078" s="53"/>
      <c r="H1078" s="53"/>
      <c r="I1078" s="53"/>
      <c r="J1078" s="53"/>
      <c r="K1078" s="53"/>
      <c r="L1078" s="53"/>
    </row>
    <row r="1079" spans="6:12" s="51" customFormat="1" x14ac:dyDescent="0.2">
      <c r="F1079" s="53"/>
      <c r="G1079" s="53"/>
      <c r="H1079" s="53"/>
      <c r="I1079" s="53"/>
      <c r="J1079" s="53"/>
      <c r="K1079" s="53"/>
      <c r="L1079" s="53"/>
    </row>
    <row r="1080" spans="6:12" s="51" customFormat="1" x14ac:dyDescent="0.2">
      <c r="F1080" s="53"/>
      <c r="G1080" s="53"/>
      <c r="H1080" s="53"/>
      <c r="I1080" s="53"/>
      <c r="J1080" s="53"/>
      <c r="K1080" s="53"/>
      <c r="L1080" s="53"/>
    </row>
    <row r="1081" spans="6:12" s="51" customFormat="1" x14ac:dyDescent="0.2">
      <c r="F1081" s="53"/>
      <c r="G1081" s="53"/>
      <c r="H1081" s="53"/>
      <c r="I1081" s="53"/>
      <c r="J1081" s="53"/>
      <c r="K1081" s="53"/>
      <c r="L1081" s="53"/>
    </row>
    <row r="1082" spans="6:12" s="51" customFormat="1" x14ac:dyDescent="0.2">
      <c r="F1082" s="53"/>
      <c r="G1082" s="53"/>
      <c r="H1082" s="53"/>
      <c r="I1082" s="53"/>
      <c r="J1082" s="53"/>
      <c r="K1082" s="53"/>
      <c r="L1082" s="53"/>
    </row>
    <row r="1083" spans="6:12" s="51" customFormat="1" x14ac:dyDescent="0.2">
      <c r="F1083" s="53"/>
      <c r="G1083" s="53"/>
      <c r="H1083" s="53"/>
      <c r="I1083" s="53"/>
      <c r="J1083" s="53"/>
      <c r="K1083" s="53"/>
      <c r="L1083" s="53"/>
    </row>
    <row r="1084" spans="6:12" s="51" customFormat="1" x14ac:dyDescent="0.2">
      <c r="F1084" s="53"/>
      <c r="G1084" s="53"/>
      <c r="H1084" s="53"/>
      <c r="I1084" s="53"/>
      <c r="J1084" s="53"/>
      <c r="K1084" s="53"/>
      <c r="L1084" s="53"/>
    </row>
    <row r="1085" spans="6:12" s="51" customFormat="1" x14ac:dyDescent="0.2">
      <c r="F1085" s="53"/>
      <c r="G1085" s="53"/>
      <c r="H1085" s="53"/>
      <c r="I1085" s="53"/>
      <c r="J1085" s="53"/>
      <c r="K1085" s="53"/>
      <c r="L1085" s="53"/>
    </row>
    <row r="1086" spans="6:12" s="51" customFormat="1" x14ac:dyDescent="0.2">
      <c r="F1086" s="53"/>
      <c r="G1086" s="53"/>
      <c r="H1086" s="53"/>
      <c r="I1086" s="53"/>
      <c r="J1086" s="53"/>
      <c r="K1086" s="53"/>
      <c r="L1086" s="53"/>
    </row>
    <row r="1087" spans="6:12" s="51" customFormat="1" x14ac:dyDescent="0.2">
      <c r="F1087" s="53"/>
      <c r="G1087" s="53"/>
      <c r="H1087" s="53"/>
      <c r="I1087" s="53"/>
      <c r="J1087" s="53"/>
      <c r="K1087" s="53"/>
      <c r="L1087" s="53"/>
    </row>
    <row r="1088" spans="6:12" s="51" customFormat="1" x14ac:dyDescent="0.2">
      <c r="F1088" s="53"/>
      <c r="G1088" s="53"/>
      <c r="H1088" s="53"/>
      <c r="I1088" s="53"/>
      <c r="J1088" s="53"/>
      <c r="K1088" s="53"/>
      <c r="L1088" s="53"/>
    </row>
    <row r="1089" spans="6:12" s="51" customFormat="1" x14ac:dyDescent="0.2">
      <c r="F1089" s="53"/>
      <c r="G1089" s="53"/>
      <c r="H1089" s="53"/>
      <c r="I1089" s="53"/>
      <c r="J1089" s="53"/>
      <c r="K1089" s="53"/>
      <c r="L1089" s="53"/>
    </row>
    <row r="1090" spans="6:12" s="51" customFormat="1" x14ac:dyDescent="0.2">
      <c r="F1090" s="53"/>
      <c r="G1090" s="53"/>
      <c r="H1090" s="53"/>
      <c r="I1090" s="53"/>
      <c r="J1090" s="53"/>
      <c r="K1090" s="53"/>
      <c r="L1090" s="53"/>
    </row>
    <row r="1091" spans="6:12" s="51" customFormat="1" x14ac:dyDescent="0.2">
      <c r="F1091" s="53"/>
      <c r="G1091" s="53"/>
      <c r="H1091" s="53"/>
      <c r="I1091" s="53"/>
      <c r="J1091" s="53"/>
      <c r="K1091" s="53"/>
      <c r="L1091" s="53"/>
    </row>
    <row r="1092" spans="6:12" s="51" customFormat="1" x14ac:dyDescent="0.2">
      <c r="F1092" s="53"/>
      <c r="G1092" s="53"/>
      <c r="H1092" s="53"/>
      <c r="I1092" s="53"/>
      <c r="J1092" s="53"/>
      <c r="K1092" s="53"/>
      <c r="L1092" s="53"/>
    </row>
    <row r="1093" spans="6:12" s="51" customFormat="1" x14ac:dyDescent="0.2">
      <c r="F1093" s="53"/>
      <c r="G1093" s="53"/>
      <c r="H1093" s="53"/>
      <c r="I1093" s="53"/>
      <c r="J1093" s="53"/>
      <c r="K1093" s="53"/>
      <c r="L1093" s="53"/>
    </row>
    <row r="1094" spans="6:12" s="51" customFormat="1" x14ac:dyDescent="0.2">
      <c r="F1094" s="53"/>
      <c r="G1094" s="53"/>
      <c r="H1094" s="53"/>
      <c r="I1094" s="53"/>
      <c r="J1094" s="53"/>
      <c r="K1094" s="53"/>
      <c r="L1094" s="53"/>
    </row>
    <row r="1095" spans="6:12" s="51" customFormat="1" x14ac:dyDescent="0.2">
      <c r="F1095" s="53"/>
      <c r="G1095" s="53"/>
      <c r="H1095" s="53"/>
      <c r="I1095" s="53"/>
      <c r="J1095" s="53"/>
      <c r="K1095" s="53"/>
      <c r="L1095" s="53"/>
    </row>
    <row r="1096" spans="6:12" s="51" customFormat="1" x14ac:dyDescent="0.2">
      <c r="F1096" s="53"/>
      <c r="G1096" s="53"/>
      <c r="H1096" s="53"/>
      <c r="I1096" s="53"/>
      <c r="J1096" s="53"/>
      <c r="K1096" s="53"/>
      <c r="L1096" s="53"/>
    </row>
    <row r="1097" spans="6:12" s="51" customFormat="1" x14ac:dyDescent="0.2">
      <c r="F1097" s="53"/>
      <c r="G1097" s="53"/>
      <c r="H1097" s="53"/>
      <c r="I1097" s="53"/>
      <c r="J1097" s="53"/>
      <c r="K1097" s="53"/>
      <c r="L1097" s="53"/>
    </row>
    <row r="1098" spans="6:12" s="51" customFormat="1" x14ac:dyDescent="0.2">
      <c r="F1098" s="53"/>
      <c r="G1098" s="53"/>
      <c r="H1098" s="53"/>
      <c r="I1098" s="53"/>
      <c r="J1098" s="53"/>
      <c r="K1098" s="53"/>
      <c r="L1098" s="53"/>
    </row>
    <row r="1099" spans="6:12" s="51" customFormat="1" x14ac:dyDescent="0.2">
      <c r="F1099" s="53"/>
      <c r="G1099" s="53"/>
      <c r="H1099" s="53"/>
      <c r="I1099" s="53"/>
      <c r="J1099" s="53"/>
      <c r="K1099" s="53"/>
      <c r="L1099" s="53"/>
    </row>
    <row r="1100" spans="6:12" s="51" customFormat="1" x14ac:dyDescent="0.2">
      <c r="F1100" s="53"/>
      <c r="G1100" s="53"/>
      <c r="H1100" s="53"/>
      <c r="I1100" s="53"/>
      <c r="J1100" s="53"/>
      <c r="K1100" s="53"/>
      <c r="L1100" s="53"/>
    </row>
  </sheetData>
  <mergeCells count="1">
    <mergeCell ref="I1:L1"/>
  </mergeCells>
  <dataValidations count="1">
    <dataValidation type="list" allowBlank="1" showInputMessage="1" showErrorMessage="1" sqref="B3" xr:uid="{00000000-0002-0000-08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O1041"/>
  <sheetViews>
    <sheetView workbookViewId="0">
      <pane xSplit="13" ySplit="5" topLeftCell="N6" activePane="bottomRight" state="frozen"/>
      <selection pane="topRight" activeCell="N1" sqref="N1"/>
      <selection pane="bottomLeft" activeCell="A6" sqref="A6"/>
      <selection pane="bottomRight" activeCell="B1" sqref="B1"/>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74</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53">
        <v>74</v>
      </c>
      <c r="G8" s="59" t="str">
        <f t="shared" ref="G8:G12" si="0">+$G$3</f>
        <v>903</v>
      </c>
      <c r="H8" s="53" t="s">
        <v>74</v>
      </c>
      <c r="I8" s="53" t="s">
        <v>9</v>
      </c>
      <c r="J8" s="53" t="s">
        <v>267</v>
      </c>
      <c r="K8" s="53" t="s">
        <v>16</v>
      </c>
      <c r="L8" s="53" t="s">
        <v>9</v>
      </c>
      <c r="M8" s="54"/>
      <c r="N8" s="89"/>
      <c r="O8" s="88"/>
    </row>
    <row r="9" spans="2:15" x14ac:dyDescent="0.2">
      <c r="B9" s="57" t="s">
        <v>282</v>
      </c>
      <c r="C9" s="51">
        <v>8001</v>
      </c>
      <c r="D9" s="51">
        <v>80010</v>
      </c>
      <c r="E9" s="58">
        <v>0</v>
      </c>
      <c r="F9" s="53">
        <v>74</v>
      </c>
      <c r="G9" s="59" t="str">
        <f t="shared" si="0"/>
        <v>903</v>
      </c>
      <c r="H9" s="53" t="s">
        <v>74</v>
      </c>
      <c r="I9" s="53" t="s">
        <v>9</v>
      </c>
      <c r="J9" s="53" t="s">
        <v>20</v>
      </c>
      <c r="K9" s="53" t="s">
        <v>16</v>
      </c>
      <c r="L9" s="53" t="s">
        <v>9</v>
      </c>
      <c r="M9" s="54"/>
      <c r="N9" s="89"/>
      <c r="O9" s="88"/>
    </row>
    <row r="10" spans="2:15" x14ac:dyDescent="0.2">
      <c r="B10" s="57" t="s">
        <v>311</v>
      </c>
      <c r="C10" s="51">
        <v>8001</v>
      </c>
      <c r="D10" s="51">
        <v>80010</v>
      </c>
      <c r="E10" s="58">
        <v>0</v>
      </c>
      <c r="F10" s="53">
        <v>74</v>
      </c>
      <c r="G10" s="59" t="str">
        <f t="shared" si="0"/>
        <v>903</v>
      </c>
      <c r="H10" s="53" t="s">
        <v>74</v>
      </c>
      <c r="I10" s="53" t="s">
        <v>9</v>
      </c>
      <c r="J10" s="53" t="s">
        <v>312</v>
      </c>
      <c r="K10" s="53" t="s">
        <v>16</v>
      </c>
      <c r="L10" s="53" t="s">
        <v>9</v>
      </c>
      <c r="M10" s="54"/>
      <c r="N10" s="89"/>
      <c r="O10" s="88"/>
    </row>
    <row r="11" spans="2:15" x14ac:dyDescent="0.2">
      <c r="B11" s="52" t="s">
        <v>570</v>
      </c>
      <c r="C11" s="51">
        <v>8001</v>
      </c>
      <c r="D11" s="51">
        <v>80010</v>
      </c>
      <c r="E11" s="58">
        <v>0</v>
      </c>
      <c r="F11" s="53">
        <v>74</v>
      </c>
      <c r="G11" s="59" t="str">
        <f t="shared" si="0"/>
        <v>903</v>
      </c>
      <c r="H11" s="53" t="s">
        <v>74</v>
      </c>
      <c r="I11" s="53" t="s">
        <v>9</v>
      </c>
      <c r="J11" s="53" t="s">
        <v>571</v>
      </c>
      <c r="K11" s="53" t="s">
        <v>16</v>
      </c>
      <c r="L11" s="53" t="s">
        <v>9</v>
      </c>
      <c r="M11" s="54"/>
      <c r="N11" s="89"/>
      <c r="O11" s="88"/>
    </row>
    <row r="12" spans="2:15" x14ac:dyDescent="0.2">
      <c r="B12" s="57" t="s">
        <v>50</v>
      </c>
      <c r="C12" s="51">
        <v>8001</v>
      </c>
      <c r="D12" s="51">
        <v>80010</v>
      </c>
      <c r="E12" s="58">
        <v>0</v>
      </c>
      <c r="F12" s="53">
        <v>74</v>
      </c>
      <c r="G12" s="59" t="str">
        <f t="shared" si="0"/>
        <v>903</v>
      </c>
      <c r="H12" s="53" t="s">
        <v>74</v>
      </c>
      <c r="I12" s="53" t="s">
        <v>9</v>
      </c>
      <c r="J12" s="53" t="s">
        <v>222</v>
      </c>
      <c r="K12" s="53" t="s">
        <v>16</v>
      </c>
      <c r="L12" s="53" t="s">
        <v>9</v>
      </c>
      <c r="M12" s="54"/>
      <c r="N12" s="89"/>
      <c r="O12" s="88"/>
    </row>
    <row r="13" spans="2:15" x14ac:dyDescent="0.2">
      <c r="B13" s="57" t="s">
        <v>548</v>
      </c>
      <c r="F13" s="53"/>
      <c r="G13" s="53"/>
      <c r="H13" s="53"/>
      <c r="I13" s="53"/>
      <c r="J13" s="53"/>
      <c r="K13" s="53"/>
      <c r="L13" s="53"/>
      <c r="M13" s="111">
        <f>SUM(M7:M12)</f>
        <v>0</v>
      </c>
      <c r="N13" s="89"/>
      <c r="O13" s="88"/>
    </row>
    <row r="14" spans="2:15" x14ac:dyDescent="0.2">
      <c r="B14" s="57"/>
      <c r="F14" s="53"/>
      <c r="G14" s="53"/>
      <c r="H14" s="53"/>
      <c r="I14" s="53"/>
      <c r="J14" s="53"/>
      <c r="K14" s="53"/>
      <c r="L14" s="53"/>
      <c r="N14" s="89"/>
      <c r="O14" s="88"/>
    </row>
    <row r="15" spans="2:15" x14ac:dyDescent="0.2">
      <c r="B15" s="51" t="s">
        <v>1</v>
      </c>
      <c r="C15" s="51" t="s">
        <v>271</v>
      </c>
      <c r="D15" s="51" t="s">
        <v>276</v>
      </c>
      <c r="E15" s="51" t="s">
        <v>277</v>
      </c>
      <c r="F15" s="53" t="s">
        <v>4</v>
      </c>
      <c r="G15" s="53" t="s">
        <v>5</v>
      </c>
      <c r="H15" s="53" t="s">
        <v>6</v>
      </c>
      <c r="I15" s="53" t="s">
        <v>7</v>
      </c>
      <c r="J15" s="53" t="s">
        <v>34</v>
      </c>
      <c r="K15" s="53" t="s">
        <v>8</v>
      </c>
      <c r="L15" s="53" t="s">
        <v>278</v>
      </c>
      <c r="M15" s="51" t="s">
        <v>553</v>
      </c>
      <c r="N15" s="89"/>
      <c r="O15" s="88"/>
    </row>
    <row r="16" spans="2:15" x14ac:dyDescent="0.2">
      <c r="B16" s="52" t="s">
        <v>268</v>
      </c>
      <c r="C16" s="51">
        <v>8001</v>
      </c>
      <c r="D16" s="51">
        <v>80010</v>
      </c>
      <c r="E16" s="58">
        <v>0</v>
      </c>
      <c r="F16" s="53">
        <v>74</v>
      </c>
      <c r="G16" s="59" t="str">
        <f t="shared" ref="G16:G18" si="1">+$G$3</f>
        <v>903</v>
      </c>
      <c r="H16" s="53" t="s">
        <v>74</v>
      </c>
      <c r="I16" s="53" t="s">
        <v>9</v>
      </c>
      <c r="J16" s="53" t="s">
        <v>269</v>
      </c>
      <c r="K16" s="53" t="s">
        <v>16</v>
      </c>
      <c r="L16" s="53" t="s">
        <v>9</v>
      </c>
      <c r="M16" s="54"/>
      <c r="N16" s="89"/>
      <c r="O16" s="88"/>
    </row>
    <row r="17" spans="2:15" x14ac:dyDescent="0.2">
      <c r="B17" s="52" t="s">
        <v>17</v>
      </c>
      <c r="C17" s="51">
        <v>8001</v>
      </c>
      <c r="D17" s="51">
        <v>80010</v>
      </c>
      <c r="E17" s="58">
        <v>0</v>
      </c>
      <c r="F17" s="53">
        <v>74</v>
      </c>
      <c r="G17" s="59" t="str">
        <f t="shared" si="1"/>
        <v>903</v>
      </c>
      <c r="H17" s="53" t="s">
        <v>74</v>
      </c>
      <c r="I17" s="53" t="s">
        <v>9</v>
      </c>
      <c r="J17" s="53" t="s">
        <v>18</v>
      </c>
      <c r="K17" s="53" t="s">
        <v>16</v>
      </c>
      <c r="L17" s="53" t="s">
        <v>9</v>
      </c>
      <c r="M17" s="54"/>
      <c r="N17" s="89"/>
      <c r="O17" s="88"/>
    </row>
    <row r="18" spans="2:15" x14ac:dyDescent="0.2">
      <c r="B18" s="52" t="s">
        <v>42</v>
      </c>
      <c r="C18" s="51">
        <v>8001</v>
      </c>
      <c r="D18" s="51">
        <v>80010</v>
      </c>
      <c r="E18" s="58">
        <v>0</v>
      </c>
      <c r="F18" s="53">
        <v>74</v>
      </c>
      <c r="G18" s="59" t="str">
        <f t="shared" si="1"/>
        <v>903</v>
      </c>
      <c r="H18" s="53" t="s">
        <v>74</v>
      </c>
      <c r="I18" s="53" t="s">
        <v>9</v>
      </c>
      <c r="J18" s="53" t="s">
        <v>43</v>
      </c>
      <c r="K18" s="53" t="s">
        <v>16</v>
      </c>
      <c r="L18" s="53" t="s">
        <v>9</v>
      </c>
      <c r="M18" s="54"/>
      <c r="N18" s="89"/>
      <c r="O18" s="88"/>
    </row>
    <row r="19" spans="2:15" x14ac:dyDescent="0.2">
      <c r="B19" s="52" t="s">
        <v>548</v>
      </c>
      <c r="F19" s="53"/>
      <c r="G19" s="53"/>
      <c r="H19" s="53"/>
      <c r="I19" s="53"/>
      <c r="J19" s="53"/>
      <c r="K19" s="53"/>
      <c r="L19" s="53"/>
      <c r="M19" s="111">
        <f>SUM(M16:M18)</f>
        <v>0</v>
      </c>
      <c r="N19" s="89"/>
      <c r="O19" s="88"/>
    </row>
    <row r="20" spans="2:15" x14ac:dyDescent="0.2">
      <c r="F20" s="53"/>
      <c r="G20" s="53"/>
      <c r="H20" s="53"/>
      <c r="I20" s="53"/>
      <c r="J20" s="53"/>
      <c r="K20" s="53"/>
      <c r="L20" s="53"/>
      <c r="N20" s="89"/>
      <c r="O20" s="88"/>
    </row>
    <row r="21" spans="2:15" x14ac:dyDescent="0.2">
      <c r="B21" s="51" t="s">
        <v>2</v>
      </c>
      <c r="C21" s="51" t="s">
        <v>271</v>
      </c>
      <c r="D21" s="51" t="s">
        <v>276</v>
      </c>
      <c r="E21" s="51" t="s">
        <v>277</v>
      </c>
      <c r="F21" s="53" t="s">
        <v>4</v>
      </c>
      <c r="G21" s="53" t="s">
        <v>5</v>
      </c>
      <c r="H21" s="53" t="s">
        <v>6</v>
      </c>
      <c r="I21" s="53" t="s">
        <v>7</v>
      </c>
      <c r="J21" s="53" t="s">
        <v>34</v>
      </c>
      <c r="K21" s="53" t="s">
        <v>8</v>
      </c>
      <c r="L21" s="53" t="s">
        <v>278</v>
      </c>
      <c r="M21" s="51" t="s">
        <v>553</v>
      </c>
      <c r="N21" s="89"/>
      <c r="O21" s="88"/>
    </row>
    <row r="22" spans="2:15" x14ac:dyDescent="0.2">
      <c r="B22" s="57" t="s">
        <v>287</v>
      </c>
      <c r="C22" s="51">
        <v>8001</v>
      </c>
      <c r="D22" s="51">
        <v>80010</v>
      </c>
      <c r="E22" s="58">
        <v>0</v>
      </c>
      <c r="F22" s="53">
        <v>74</v>
      </c>
      <c r="G22" s="59" t="str">
        <f t="shared" ref="G22:G27" si="2">+$G$3</f>
        <v>903</v>
      </c>
      <c r="H22" s="53" t="s">
        <v>74</v>
      </c>
      <c r="I22" s="53" t="s">
        <v>9</v>
      </c>
      <c r="J22" s="60" t="s">
        <v>285</v>
      </c>
      <c r="K22" s="53" t="s">
        <v>16</v>
      </c>
      <c r="L22" s="53" t="s">
        <v>9</v>
      </c>
      <c r="M22" s="54"/>
      <c r="N22" s="89"/>
      <c r="O22" s="88"/>
    </row>
    <row r="23" spans="2:15" x14ac:dyDescent="0.2">
      <c r="B23" s="57" t="s">
        <v>286</v>
      </c>
      <c r="C23" s="51">
        <v>8001</v>
      </c>
      <c r="D23" s="51">
        <v>80010</v>
      </c>
      <c r="E23" s="58">
        <v>0</v>
      </c>
      <c r="F23" s="53">
        <v>74</v>
      </c>
      <c r="G23" s="59" t="str">
        <f t="shared" si="2"/>
        <v>903</v>
      </c>
      <c r="H23" s="53" t="s">
        <v>74</v>
      </c>
      <c r="I23" s="53" t="s">
        <v>9</v>
      </c>
      <c r="J23" s="60" t="s">
        <v>288</v>
      </c>
      <c r="K23" s="53" t="s">
        <v>16</v>
      </c>
      <c r="L23" s="53" t="s">
        <v>9</v>
      </c>
      <c r="M23" s="54"/>
      <c r="N23" s="89"/>
      <c r="O23" s="88"/>
    </row>
    <row r="24" spans="2:15" x14ac:dyDescent="0.2">
      <c r="B24" s="57" t="s">
        <v>290</v>
      </c>
      <c r="C24" s="51">
        <v>8001</v>
      </c>
      <c r="D24" s="51">
        <v>80010</v>
      </c>
      <c r="E24" s="58">
        <v>0</v>
      </c>
      <c r="F24" s="53">
        <v>74</v>
      </c>
      <c r="G24" s="59" t="str">
        <f t="shared" si="2"/>
        <v>903</v>
      </c>
      <c r="H24" s="53" t="s">
        <v>74</v>
      </c>
      <c r="I24" s="53" t="s">
        <v>9</v>
      </c>
      <c r="J24" s="60" t="s">
        <v>291</v>
      </c>
      <c r="K24" s="53" t="s">
        <v>16</v>
      </c>
      <c r="L24" s="53" t="s">
        <v>9</v>
      </c>
      <c r="M24" s="54"/>
      <c r="N24" s="89"/>
      <c r="O24" s="88"/>
    </row>
    <row r="25" spans="2:15" x14ac:dyDescent="0.2">
      <c r="B25" s="57" t="s">
        <v>292</v>
      </c>
      <c r="C25" s="51">
        <v>8001</v>
      </c>
      <c r="D25" s="51">
        <v>80010</v>
      </c>
      <c r="E25" s="58">
        <v>0</v>
      </c>
      <c r="F25" s="53">
        <v>74</v>
      </c>
      <c r="G25" s="59" t="str">
        <f t="shared" si="2"/>
        <v>903</v>
      </c>
      <c r="H25" s="53" t="s">
        <v>74</v>
      </c>
      <c r="I25" s="53" t="s">
        <v>9</v>
      </c>
      <c r="J25" s="60" t="s">
        <v>293</v>
      </c>
      <c r="K25" s="53" t="s">
        <v>16</v>
      </c>
      <c r="L25" s="53" t="s">
        <v>9</v>
      </c>
      <c r="M25" s="54"/>
      <c r="N25" s="89"/>
      <c r="O25" s="88"/>
    </row>
    <row r="26" spans="2:15" ht="25.5" x14ac:dyDescent="0.2">
      <c r="B26" s="57" t="s">
        <v>530</v>
      </c>
      <c r="C26" s="51">
        <v>8001</v>
      </c>
      <c r="D26" s="51">
        <v>80010</v>
      </c>
      <c r="E26" s="58">
        <v>0</v>
      </c>
      <c r="F26" s="53">
        <v>74</v>
      </c>
      <c r="G26" s="59" t="str">
        <f t="shared" si="2"/>
        <v>903</v>
      </c>
      <c r="H26" s="53" t="s">
        <v>74</v>
      </c>
      <c r="I26" s="53" t="s">
        <v>9</v>
      </c>
      <c r="J26" s="53" t="s">
        <v>19</v>
      </c>
      <c r="K26" s="53" t="s">
        <v>16</v>
      </c>
      <c r="L26" s="53" t="s">
        <v>9</v>
      </c>
      <c r="M26" s="54"/>
      <c r="N26" s="89"/>
      <c r="O26" s="88"/>
    </row>
    <row r="27" spans="2:15" x14ac:dyDescent="0.2">
      <c r="B27" s="57" t="s">
        <v>658</v>
      </c>
      <c r="C27" s="51">
        <v>8001</v>
      </c>
      <c r="D27" s="51">
        <v>80010</v>
      </c>
      <c r="E27" s="58">
        <v>0</v>
      </c>
      <c r="F27" s="53">
        <v>74</v>
      </c>
      <c r="G27" s="59" t="str">
        <f t="shared" si="2"/>
        <v>903</v>
      </c>
      <c r="H27" s="53" t="s">
        <v>74</v>
      </c>
      <c r="I27" s="53" t="s">
        <v>9</v>
      </c>
      <c r="J27" s="60" t="s">
        <v>657</v>
      </c>
      <c r="K27" s="53" t="s">
        <v>16</v>
      </c>
      <c r="L27" s="53" t="s">
        <v>9</v>
      </c>
      <c r="M27" s="54"/>
      <c r="N27" s="89"/>
      <c r="O27" s="88"/>
    </row>
    <row r="28" spans="2:15" x14ac:dyDescent="0.2">
      <c r="B28" s="52" t="s">
        <v>548</v>
      </c>
      <c r="F28" s="53"/>
      <c r="G28" s="55"/>
      <c r="H28" s="53"/>
      <c r="I28" s="53"/>
      <c r="J28" s="53"/>
      <c r="K28" s="53"/>
      <c r="L28" s="53"/>
      <c r="M28" s="111">
        <f>SUM(M22:M26)</f>
        <v>0</v>
      </c>
      <c r="N28" s="89"/>
      <c r="O28" s="89"/>
    </row>
    <row r="29" spans="2:15" ht="12.75" customHeight="1" x14ac:dyDescent="0.2">
      <c r="B29" s="61" t="s">
        <v>206</v>
      </c>
      <c r="C29" s="61"/>
      <c r="D29" s="61"/>
      <c r="E29" s="61"/>
      <c r="F29" s="61"/>
      <c r="G29" s="61"/>
      <c r="H29" s="61"/>
      <c r="I29" s="61"/>
      <c r="J29" s="61"/>
      <c r="K29" s="53"/>
      <c r="L29" s="53"/>
      <c r="M29" s="111">
        <f>+M13-M19-M28</f>
        <v>0</v>
      </c>
      <c r="N29" s="89"/>
      <c r="O29" s="88"/>
    </row>
    <row r="30" spans="2:15" x14ac:dyDescent="0.2">
      <c r="F30" s="53"/>
      <c r="G30" s="53"/>
      <c r="H30" s="53"/>
      <c r="I30" s="53"/>
      <c r="J30" s="53"/>
      <c r="K30" s="53"/>
      <c r="L30" s="53"/>
      <c r="N30" s="89"/>
      <c r="O30" s="88"/>
    </row>
    <row r="31" spans="2:15" x14ac:dyDescent="0.2">
      <c r="B31" s="51" t="s">
        <v>3</v>
      </c>
      <c r="C31" s="51" t="s">
        <v>271</v>
      </c>
      <c r="D31" s="51" t="s">
        <v>276</v>
      </c>
      <c r="E31" s="51" t="s">
        <v>277</v>
      </c>
      <c r="F31" s="53" t="s">
        <v>4</v>
      </c>
      <c r="G31" s="53" t="s">
        <v>5</v>
      </c>
      <c r="H31" s="53" t="s">
        <v>6</v>
      </c>
      <c r="I31" s="53" t="s">
        <v>7</v>
      </c>
      <c r="J31" s="53" t="s">
        <v>34</v>
      </c>
      <c r="K31" s="53" t="s">
        <v>8</v>
      </c>
      <c r="L31" s="53" t="s">
        <v>278</v>
      </c>
      <c r="M31" s="51" t="s">
        <v>553</v>
      </c>
      <c r="N31" s="89"/>
      <c r="O31" s="88"/>
    </row>
    <row r="32" spans="2:15" x14ac:dyDescent="0.2">
      <c r="B32" s="52" t="s">
        <v>768</v>
      </c>
      <c r="C32" s="51">
        <v>8001</v>
      </c>
      <c r="D32" s="51">
        <v>80010</v>
      </c>
      <c r="E32" s="58">
        <v>0</v>
      </c>
      <c r="F32" s="53">
        <v>74</v>
      </c>
      <c r="G32" s="59" t="str">
        <f t="shared" ref="G32" si="3">+$G$3</f>
        <v>903</v>
      </c>
      <c r="H32" s="53" t="s">
        <v>74</v>
      </c>
      <c r="I32" s="53" t="s">
        <v>9</v>
      </c>
      <c r="J32" s="53" t="s">
        <v>54</v>
      </c>
      <c r="K32" s="53" t="s">
        <v>16</v>
      </c>
      <c r="L32" s="53" t="s">
        <v>9</v>
      </c>
      <c r="M32" s="54"/>
      <c r="N32" s="89"/>
      <c r="O32" s="88"/>
    </row>
    <row r="33" spans="2:15" x14ac:dyDescent="0.2">
      <c r="B33" s="52" t="s">
        <v>548</v>
      </c>
      <c r="E33" s="58"/>
      <c r="F33" s="53"/>
      <c r="G33" s="59"/>
      <c r="H33" s="53"/>
      <c r="I33" s="53"/>
      <c r="J33" s="53"/>
      <c r="K33" s="53"/>
      <c r="L33" s="53"/>
      <c r="M33" s="111">
        <f>SUBTOTAL(109,M32:M32)</f>
        <v>0</v>
      </c>
      <c r="N33" s="89"/>
      <c r="O33" s="89"/>
    </row>
    <row r="34" spans="2:15" x14ac:dyDescent="0.2">
      <c r="F34" s="53"/>
      <c r="G34" s="53"/>
      <c r="H34" s="53"/>
      <c r="I34" s="53"/>
      <c r="J34" s="53"/>
      <c r="K34" s="53"/>
      <c r="L34" s="53"/>
      <c r="N34" s="112"/>
      <c r="O34" s="88"/>
    </row>
    <row r="35" spans="2:15" x14ac:dyDescent="0.2">
      <c r="B35" s="51" t="s">
        <v>549</v>
      </c>
      <c r="C35" s="51" t="s">
        <v>271</v>
      </c>
      <c r="D35" s="51" t="s">
        <v>276</v>
      </c>
      <c r="E35" s="51" t="s">
        <v>277</v>
      </c>
      <c r="F35" s="53" t="s">
        <v>4</v>
      </c>
      <c r="G35" s="53" t="s">
        <v>5</v>
      </c>
      <c r="H35" s="53" t="s">
        <v>6</v>
      </c>
      <c r="I35" s="53" t="s">
        <v>7</v>
      </c>
      <c r="J35" s="53" t="s">
        <v>34</v>
      </c>
      <c r="K35" s="53" t="s">
        <v>8</v>
      </c>
      <c r="L35" s="53" t="s">
        <v>278</v>
      </c>
      <c r="M35" s="51" t="s">
        <v>553</v>
      </c>
      <c r="N35" s="112"/>
      <c r="O35" s="88"/>
    </row>
    <row r="36" spans="2:15" ht="12.75" customHeight="1" x14ac:dyDescent="0.2">
      <c r="B36" s="57" t="s">
        <v>529</v>
      </c>
      <c r="C36" s="51">
        <v>8001</v>
      </c>
      <c r="D36" s="51">
        <v>80010</v>
      </c>
      <c r="E36" s="58">
        <v>0</v>
      </c>
      <c r="F36" s="53">
        <v>74</v>
      </c>
      <c r="G36" s="59" t="str">
        <f t="shared" ref="G36" si="4">+$G$3</f>
        <v>903</v>
      </c>
      <c r="H36" s="53" t="s">
        <v>74</v>
      </c>
      <c r="I36" s="60" t="s">
        <v>23</v>
      </c>
      <c r="J36" s="60" t="s">
        <v>106</v>
      </c>
      <c r="K36" s="53" t="s">
        <v>16</v>
      </c>
      <c r="L36" s="53" t="s">
        <v>9</v>
      </c>
      <c r="M36" s="54"/>
      <c r="N36" s="89"/>
      <c r="O36" s="121"/>
    </row>
    <row r="37" spans="2:15" x14ac:dyDescent="0.2">
      <c r="B37" s="52" t="s">
        <v>548</v>
      </c>
      <c r="F37" s="53"/>
      <c r="G37" s="53"/>
      <c r="H37" s="53"/>
      <c r="I37" s="53"/>
      <c r="J37" s="53"/>
      <c r="K37" s="53"/>
      <c r="L37" s="53"/>
      <c r="M37" s="111">
        <f>SUM(M36:M36)</f>
        <v>0</v>
      </c>
      <c r="N37" s="89"/>
      <c r="O37" s="96"/>
    </row>
    <row r="38" spans="2:15" x14ac:dyDescent="0.2">
      <c r="F38" s="53"/>
      <c r="G38" s="53"/>
      <c r="H38" s="53"/>
      <c r="I38" s="53"/>
      <c r="J38" s="53"/>
      <c r="K38" s="53"/>
      <c r="L38" s="53"/>
      <c r="N38" s="89"/>
      <c r="O38" s="89"/>
    </row>
    <row r="39" spans="2:15" x14ac:dyDescent="0.2">
      <c r="F39" s="53"/>
      <c r="I39" s="53"/>
      <c r="J39" s="53"/>
      <c r="K39" s="53"/>
      <c r="L39" s="53"/>
      <c r="N39" s="89"/>
      <c r="O39" s="89"/>
    </row>
    <row r="40" spans="2:15" x14ac:dyDescent="0.2">
      <c r="B40" s="117" t="s">
        <v>647</v>
      </c>
      <c r="C40" s="68"/>
      <c r="D40" s="68"/>
      <c r="E40" s="68"/>
      <c r="F40" s="118"/>
      <c r="G40" s="118"/>
      <c r="H40" s="118"/>
      <c r="I40" s="118"/>
      <c r="J40" s="118"/>
      <c r="K40" s="118"/>
      <c r="L40" s="118"/>
      <c r="M40" s="119">
        <f>+M33-M37</f>
        <v>0</v>
      </c>
      <c r="N40" s="120"/>
      <c r="O40" s="89"/>
    </row>
    <row r="41" spans="2:15" x14ac:dyDescent="0.2">
      <c r="F41" s="53"/>
      <c r="G41" s="53"/>
      <c r="H41" s="53"/>
      <c r="I41" s="53"/>
      <c r="J41" s="53"/>
      <c r="K41" s="53"/>
      <c r="L41" s="53"/>
    </row>
    <row r="42" spans="2:15" x14ac:dyDescent="0.2">
      <c r="F42" s="53"/>
      <c r="G42" s="53"/>
      <c r="H42" s="53"/>
      <c r="I42" s="53"/>
      <c r="J42" s="53"/>
      <c r="K42" s="53"/>
      <c r="L42" s="53"/>
    </row>
    <row r="43" spans="2:15" x14ac:dyDescent="0.2">
      <c r="F43" s="53"/>
      <c r="G43" s="53"/>
      <c r="H43" s="53"/>
      <c r="I43" s="53"/>
      <c r="J43" s="53"/>
      <c r="K43" s="53"/>
      <c r="L43" s="53"/>
    </row>
    <row r="44" spans="2:15" x14ac:dyDescent="0.2">
      <c r="F44" s="53"/>
      <c r="G44" s="53"/>
      <c r="H44" s="53"/>
      <c r="I44" s="53"/>
      <c r="J44" s="53"/>
      <c r="K44" s="53"/>
      <c r="L44" s="53"/>
    </row>
    <row r="45" spans="2:15" x14ac:dyDescent="0.2">
      <c r="F45" s="53"/>
      <c r="G45" s="53"/>
      <c r="H45" s="53"/>
      <c r="I45" s="53"/>
      <c r="J45" s="53"/>
      <c r="K45" s="53"/>
      <c r="L45" s="53"/>
    </row>
    <row r="46" spans="2:15" x14ac:dyDescent="0.2">
      <c r="F46" s="53"/>
      <c r="G46" s="53"/>
      <c r="H46" s="53"/>
      <c r="I46" s="53"/>
      <c r="J46" s="53"/>
      <c r="K46" s="53"/>
      <c r="L46" s="53"/>
    </row>
    <row r="47" spans="2:15" x14ac:dyDescent="0.2">
      <c r="F47" s="53"/>
      <c r="G47" s="53"/>
      <c r="H47" s="53"/>
      <c r="I47" s="53"/>
      <c r="J47" s="53"/>
      <c r="K47" s="53"/>
      <c r="L47" s="53"/>
    </row>
    <row r="48" spans="2:15" x14ac:dyDescent="0.2">
      <c r="F48" s="53"/>
      <c r="G48" s="53"/>
      <c r="H48" s="53"/>
      <c r="I48" s="53"/>
      <c r="J48" s="53"/>
      <c r="K48" s="53"/>
      <c r="L48" s="53"/>
    </row>
    <row r="49" spans="6:12" x14ac:dyDescent="0.2">
      <c r="F49" s="53"/>
      <c r="G49" s="53"/>
      <c r="H49" s="53"/>
      <c r="I49" s="53"/>
      <c r="J49" s="53"/>
      <c r="K49" s="53"/>
      <c r="L49" s="53"/>
    </row>
    <row r="50" spans="6:12" x14ac:dyDescent="0.2">
      <c r="F50" s="53"/>
      <c r="G50" s="53"/>
      <c r="H50" s="53"/>
      <c r="I50" s="53"/>
      <c r="J50" s="53"/>
      <c r="K50" s="53"/>
      <c r="L50" s="53"/>
    </row>
    <row r="51" spans="6:12" x14ac:dyDescent="0.2">
      <c r="F51" s="53"/>
      <c r="G51" s="53"/>
      <c r="H51" s="53"/>
      <c r="I51" s="53"/>
      <c r="J51" s="53"/>
      <c r="K51" s="53"/>
      <c r="L51" s="53"/>
    </row>
    <row r="52" spans="6:12" x14ac:dyDescent="0.2">
      <c r="F52" s="53"/>
      <c r="G52" s="53"/>
      <c r="H52" s="53"/>
      <c r="I52" s="53"/>
      <c r="J52" s="53"/>
      <c r="K52" s="53"/>
      <c r="L52" s="53"/>
    </row>
    <row r="53" spans="6:12" x14ac:dyDescent="0.2">
      <c r="F53" s="53"/>
      <c r="G53" s="53"/>
      <c r="H53" s="53"/>
      <c r="I53" s="53"/>
      <c r="J53" s="53"/>
      <c r="K53" s="53"/>
      <c r="L53" s="53"/>
    </row>
    <row r="54" spans="6:12" x14ac:dyDescent="0.2">
      <c r="F54" s="53"/>
      <c r="G54" s="53"/>
      <c r="H54" s="53"/>
      <c r="I54" s="53"/>
      <c r="J54" s="53"/>
      <c r="K54" s="53"/>
      <c r="L54" s="53"/>
    </row>
    <row r="55" spans="6:12" x14ac:dyDescent="0.2">
      <c r="F55" s="53"/>
      <c r="G55" s="53"/>
      <c r="H55" s="53"/>
      <c r="I55" s="53"/>
      <c r="J55" s="53"/>
      <c r="K55" s="53"/>
      <c r="L55" s="53"/>
    </row>
    <row r="56" spans="6:12" x14ac:dyDescent="0.2">
      <c r="F56" s="53"/>
      <c r="G56" s="53"/>
      <c r="H56" s="53"/>
      <c r="I56" s="53"/>
      <c r="J56" s="53"/>
      <c r="K56" s="53"/>
      <c r="L56" s="53"/>
    </row>
    <row r="57" spans="6:12" x14ac:dyDescent="0.2">
      <c r="F57" s="53"/>
      <c r="G57" s="53"/>
      <c r="H57" s="53"/>
      <c r="I57" s="53"/>
      <c r="J57" s="53"/>
      <c r="K57" s="53"/>
      <c r="L57" s="53"/>
    </row>
    <row r="58" spans="6:12" x14ac:dyDescent="0.2">
      <c r="F58" s="53"/>
      <c r="G58" s="53"/>
      <c r="H58" s="53"/>
      <c r="I58" s="53"/>
      <c r="J58" s="53"/>
      <c r="K58" s="53"/>
      <c r="L58" s="53"/>
    </row>
    <row r="59" spans="6:12" x14ac:dyDescent="0.2">
      <c r="F59" s="53"/>
      <c r="G59" s="53"/>
      <c r="H59" s="53"/>
      <c r="I59" s="53"/>
      <c r="J59" s="53"/>
      <c r="K59" s="53"/>
      <c r="L59" s="53"/>
    </row>
    <row r="60" spans="6:12" x14ac:dyDescent="0.2">
      <c r="F60" s="53"/>
      <c r="G60" s="53"/>
      <c r="H60" s="53"/>
      <c r="I60" s="53"/>
      <c r="J60" s="53"/>
      <c r="K60" s="53"/>
      <c r="L60" s="53"/>
    </row>
    <row r="61" spans="6:12" x14ac:dyDescent="0.2">
      <c r="F61" s="53"/>
      <c r="G61" s="53"/>
      <c r="H61" s="53"/>
      <c r="I61" s="53"/>
      <c r="J61" s="53"/>
      <c r="K61" s="53"/>
      <c r="L61" s="53"/>
    </row>
    <row r="62" spans="6:12" x14ac:dyDescent="0.2">
      <c r="F62" s="53"/>
      <c r="G62" s="53"/>
      <c r="H62" s="53"/>
      <c r="I62" s="53"/>
      <c r="J62" s="53"/>
      <c r="K62" s="53"/>
      <c r="L62" s="53"/>
    </row>
    <row r="63" spans="6:12" x14ac:dyDescent="0.2">
      <c r="F63" s="53"/>
      <c r="G63" s="53"/>
      <c r="H63" s="53"/>
      <c r="I63" s="53"/>
      <c r="J63" s="53"/>
      <c r="K63" s="53"/>
      <c r="L63" s="53"/>
    </row>
    <row r="64" spans="6:12" x14ac:dyDescent="0.2">
      <c r="F64" s="53"/>
      <c r="G64" s="53"/>
      <c r="H64" s="53"/>
      <c r="I64" s="53"/>
      <c r="J64" s="53"/>
      <c r="K64" s="53"/>
      <c r="L64" s="53"/>
    </row>
    <row r="65" spans="2:12" x14ac:dyDescent="0.2">
      <c r="B65" s="51"/>
      <c r="F65" s="53"/>
      <c r="G65" s="53"/>
      <c r="H65" s="53"/>
      <c r="I65" s="53"/>
      <c r="J65" s="53"/>
      <c r="K65" s="53"/>
      <c r="L65" s="53"/>
    </row>
    <row r="66" spans="2:12" x14ac:dyDescent="0.2">
      <c r="B66" s="51"/>
      <c r="F66" s="53"/>
      <c r="G66" s="53"/>
      <c r="H66" s="53"/>
      <c r="I66" s="53"/>
      <c r="J66" s="53"/>
      <c r="K66" s="53"/>
      <c r="L66" s="53"/>
    </row>
    <row r="67" spans="2:12" x14ac:dyDescent="0.2">
      <c r="B67" s="51"/>
      <c r="F67" s="53"/>
      <c r="G67" s="53"/>
      <c r="H67" s="53"/>
      <c r="I67" s="53"/>
      <c r="J67" s="53"/>
      <c r="K67" s="53"/>
      <c r="L67" s="53"/>
    </row>
    <row r="68" spans="2:12" x14ac:dyDescent="0.2">
      <c r="B68" s="51"/>
      <c r="F68" s="53"/>
      <c r="G68" s="53"/>
      <c r="H68" s="53"/>
      <c r="I68" s="53"/>
      <c r="J68" s="53"/>
      <c r="K68" s="53"/>
      <c r="L68" s="53"/>
    </row>
    <row r="69" spans="2:12" x14ac:dyDescent="0.2">
      <c r="B69" s="51"/>
      <c r="F69" s="53"/>
      <c r="G69" s="53"/>
      <c r="H69" s="53"/>
      <c r="I69" s="53"/>
      <c r="J69" s="53"/>
      <c r="K69" s="53"/>
      <c r="L69" s="53"/>
    </row>
    <row r="70" spans="2:12" x14ac:dyDescent="0.2">
      <c r="B70" s="51"/>
      <c r="F70" s="53"/>
      <c r="G70" s="53"/>
      <c r="H70" s="53"/>
      <c r="I70" s="53"/>
      <c r="J70" s="53"/>
      <c r="K70" s="53"/>
      <c r="L70" s="53"/>
    </row>
    <row r="71" spans="2:12" x14ac:dyDescent="0.2">
      <c r="B71" s="51"/>
      <c r="F71" s="53"/>
      <c r="G71" s="53"/>
      <c r="H71" s="53"/>
      <c r="I71" s="53"/>
      <c r="J71" s="53"/>
      <c r="K71" s="53"/>
      <c r="L71" s="53"/>
    </row>
    <row r="72" spans="2:12" x14ac:dyDescent="0.2">
      <c r="B72" s="51"/>
      <c r="F72" s="53"/>
      <c r="G72" s="53"/>
      <c r="H72" s="53"/>
      <c r="I72" s="53"/>
      <c r="J72" s="53"/>
      <c r="K72" s="53"/>
      <c r="L72" s="53"/>
    </row>
    <row r="73" spans="2:12" x14ac:dyDescent="0.2">
      <c r="B73" s="51"/>
      <c r="F73" s="53"/>
      <c r="G73" s="53"/>
      <c r="H73" s="53"/>
      <c r="I73" s="53"/>
      <c r="J73" s="53"/>
      <c r="K73" s="53"/>
      <c r="L73" s="53"/>
    </row>
    <row r="74" spans="2:12" x14ac:dyDescent="0.2">
      <c r="B74" s="51"/>
      <c r="F74" s="53"/>
      <c r="G74" s="53"/>
      <c r="H74" s="53"/>
      <c r="I74" s="53"/>
      <c r="J74" s="53"/>
      <c r="K74" s="53"/>
      <c r="L74" s="53"/>
    </row>
    <row r="75" spans="2:12" x14ac:dyDescent="0.2">
      <c r="B75" s="51"/>
      <c r="F75" s="53"/>
      <c r="G75" s="53"/>
      <c r="H75" s="53"/>
      <c r="I75" s="53"/>
      <c r="J75" s="53"/>
      <c r="K75" s="53"/>
      <c r="L75" s="53"/>
    </row>
    <row r="76" spans="2:12" x14ac:dyDescent="0.2">
      <c r="B76" s="51"/>
      <c r="F76" s="53"/>
      <c r="G76" s="53"/>
      <c r="H76" s="53"/>
      <c r="I76" s="53"/>
      <c r="J76" s="53"/>
      <c r="K76" s="53"/>
      <c r="L76" s="53"/>
    </row>
    <row r="77" spans="2:12" x14ac:dyDescent="0.2">
      <c r="B77" s="51"/>
      <c r="F77" s="53"/>
      <c r="G77" s="53"/>
      <c r="H77" s="53"/>
      <c r="I77" s="53"/>
      <c r="J77" s="53"/>
      <c r="K77" s="53"/>
      <c r="L77" s="53"/>
    </row>
    <row r="78" spans="2:12" x14ac:dyDescent="0.2">
      <c r="B78" s="51"/>
      <c r="F78" s="53"/>
      <c r="G78" s="53"/>
      <c r="H78" s="53"/>
      <c r="I78" s="53"/>
      <c r="J78" s="53"/>
      <c r="K78" s="53"/>
      <c r="L78" s="53"/>
    </row>
    <row r="79" spans="2:12" x14ac:dyDescent="0.2">
      <c r="B79" s="51"/>
      <c r="F79" s="53"/>
      <c r="G79" s="53"/>
      <c r="H79" s="53"/>
      <c r="I79" s="53"/>
      <c r="J79" s="53"/>
      <c r="K79" s="53"/>
      <c r="L79" s="53"/>
    </row>
    <row r="80" spans="2:12" x14ac:dyDescent="0.2">
      <c r="B80" s="51"/>
      <c r="F80" s="53"/>
      <c r="G80" s="53"/>
      <c r="H80" s="53"/>
      <c r="I80" s="53"/>
      <c r="J80" s="53"/>
      <c r="K80" s="53"/>
      <c r="L80" s="53"/>
    </row>
    <row r="81" spans="2:12" x14ac:dyDescent="0.2">
      <c r="B81" s="51"/>
      <c r="F81" s="53"/>
      <c r="G81" s="53"/>
      <c r="H81" s="53"/>
      <c r="I81" s="53"/>
      <c r="J81" s="53"/>
      <c r="K81" s="53"/>
      <c r="L81" s="53"/>
    </row>
    <row r="82" spans="2:12" x14ac:dyDescent="0.2">
      <c r="B82" s="51"/>
      <c r="F82" s="53"/>
      <c r="G82" s="53"/>
      <c r="H82" s="53"/>
      <c r="I82" s="53"/>
      <c r="J82" s="53"/>
      <c r="K82" s="53"/>
      <c r="L82" s="53"/>
    </row>
    <row r="83" spans="2:12" x14ac:dyDescent="0.2">
      <c r="B83" s="51"/>
      <c r="F83" s="53"/>
      <c r="G83" s="53"/>
      <c r="H83" s="53"/>
      <c r="I83" s="53"/>
      <c r="J83" s="53"/>
      <c r="K83" s="53"/>
      <c r="L83" s="53"/>
    </row>
    <row r="84" spans="2:12" x14ac:dyDescent="0.2">
      <c r="B84" s="51"/>
      <c r="F84" s="53"/>
      <c r="G84" s="53"/>
      <c r="H84" s="53"/>
      <c r="I84" s="53"/>
      <c r="J84" s="53"/>
      <c r="K84" s="53"/>
      <c r="L84" s="53"/>
    </row>
    <row r="85" spans="2:12" x14ac:dyDescent="0.2">
      <c r="B85" s="51"/>
      <c r="F85" s="53"/>
      <c r="G85" s="53"/>
      <c r="H85" s="53"/>
      <c r="I85" s="53"/>
      <c r="J85" s="53"/>
      <c r="K85" s="53"/>
      <c r="L85" s="53"/>
    </row>
    <row r="86" spans="2:12" x14ac:dyDescent="0.2">
      <c r="B86" s="51"/>
      <c r="F86" s="53"/>
      <c r="G86" s="53"/>
      <c r="H86" s="53"/>
      <c r="I86" s="53"/>
      <c r="J86" s="53"/>
      <c r="K86" s="53"/>
      <c r="L86" s="53"/>
    </row>
    <row r="87" spans="2:12" x14ac:dyDescent="0.2">
      <c r="B87" s="51"/>
      <c r="F87" s="53"/>
      <c r="G87" s="53"/>
      <c r="H87" s="53"/>
      <c r="I87" s="53"/>
      <c r="J87" s="53"/>
      <c r="K87" s="53"/>
      <c r="L87" s="53"/>
    </row>
    <row r="88" spans="2:12" x14ac:dyDescent="0.2">
      <c r="B88" s="51"/>
      <c r="F88" s="53"/>
      <c r="G88" s="53"/>
      <c r="H88" s="53"/>
      <c r="I88" s="53"/>
      <c r="J88" s="53"/>
      <c r="K88" s="53"/>
      <c r="L88" s="53"/>
    </row>
    <row r="89" spans="2:12" x14ac:dyDescent="0.2">
      <c r="B89" s="51"/>
      <c r="F89" s="53"/>
      <c r="G89" s="53"/>
      <c r="H89" s="53"/>
      <c r="I89" s="53"/>
      <c r="J89" s="53"/>
      <c r="K89" s="53"/>
      <c r="L89" s="53"/>
    </row>
    <row r="90" spans="2:12" x14ac:dyDescent="0.2">
      <c r="B90" s="51"/>
      <c r="F90" s="53"/>
      <c r="G90" s="53"/>
      <c r="H90" s="53"/>
      <c r="I90" s="53"/>
      <c r="J90" s="53"/>
      <c r="K90" s="53"/>
      <c r="L90" s="53"/>
    </row>
    <row r="91" spans="2:12" x14ac:dyDescent="0.2">
      <c r="B91" s="51"/>
      <c r="F91" s="53"/>
      <c r="G91" s="53"/>
      <c r="H91" s="53"/>
      <c r="I91" s="53"/>
      <c r="J91" s="53"/>
      <c r="K91" s="53"/>
      <c r="L91" s="53"/>
    </row>
    <row r="92" spans="2:12" x14ac:dyDescent="0.2">
      <c r="B92" s="51"/>
      <c r="F92" s="53"/>
      <c r="G92" s="53"/>
      <c r="H92" s="53"/>
      <c r="I92" s="53"/>
      <c r="J92" s="53"/>
      <c r="K92" s="53"/>
      <c r="L92" s="53"/>
    </row>
    <row r="93" spans="2:12" x14ac:dyDescent="0.2">
      <c r="B93" s="51"/>
      <c r="F93" s="53"/>
      <c r="G93" s="53"/>
      <c r="H93" s="53"/>
      <c r="I93" s="53"/>
      <c r="J93" s="53"/>
      <c r="K93" s="53"/>
      <c r="L93" s="53"/>
    </row>
    <row r="94" spans="2:12" x14ac:dyDescent="0.2">
      <c r="B94" s="51"/>
      <c r="F94" s="53"/>
      <c r="G94" s="53"/>
      <c r="H94" s="53"/>
      <c r="I94" s="53"/>
      <c r="J94" s="53"/>
      <c r="K94" s="53"/>
      <c r="L94" s="53"/>
    </row>
    <row r="95" spans="2:12" x14ac:dyDescent="0.2">
      <c r="B95" s="51"/>
      <c r="F95" s="53"/>
      <c r="G95" s="53"/>
      <c r="H95" s="53"/>
      <c r="I95" s="53"/>
      <c r="J95" s="53"/>
      <c r="K95" s="53"/>
      <c r="L95" s="53"/>
    </row>
    <row r="96" spans="2:12" x14ac:dyDescent="0.2">
      <c r="B96" s="51"/>
      <c r="F96" s="53"/>
      <c r="G96" s="53"/>
      <c r="H96" s="53"/>
      <c r="I96" s="53"/>
      <c r="J96" s="53"/>
      <c r="K96" s="53"/>
      <c r="L96" s="53"/>
    </row>
    <row r="97" spans="2:12" x14ac:dyDescent="0.2">
      <c r="B97" s="51"/>
      <c r="F97" s="53"/>
      <c r="G97" s="53"/>
      <c r="H97" s="53"/>
      <c r="I97" s="53"/>
      <c r="J97" s="53"/>
      <c r="K97" s="53"/>
      <c r="L97" s="53"/>
    </row>
    <row r="98" spans="2:12" x14ac:dyDescent="0.2">
      <c r="B98" s="51"/>
      <c r="F98" s="53"/>
      <c r="G98" s="53"/>
      <c r="H98" s="53"/>
      <c r="I98" s="53"/>
      <c r="J98" s="53"/>
      <c r="K98" s="53"/>
      <c r="L98" s="53"/>
    </row>
    <row r="99" spans="2:12" x14ac:dyDescent="0.2">
      <c r="B99" s="51"/>
      <c r="F99" s="53"/>
      <c r="G99" s="53"/>
      <c r="H99" s="53"/>
      <c r="I99" s="53"/>
      <c r="J99" s="53"/>
      <c r="K99" s="53"/>
      <c r="L99" s="53"/>
    </row>
    <row r="100" spans="2:12" x14ac:dyDescent="0.2">
      <c r="B100" s="51"/>
      <c r="F100" s="53"/>
      <c r="G100" s="53"/>
      <c r="H100" s="53"/>
      <c r="I100" s="53"/>
      <c r="J100" s="53"/>
      <c r="K100" s="53"/>
      <c r="L100" s="53"/>
    </row>
    <row r="101" spans="2:12" x14ac:dyDescent="0.2">
      <c r="B101" s="51"/>
      <c r="F101" s="53"/>
      <c r="G101" s="53"/>
      <c r="H101" s="53"/>
      <c r="I101" s="53"/>
      <c r="J101" s="53"/>
      <c r="K101" s="53"/>
      <c r="L101" s="53"/>
    </row>
    <row r="102" spans="2:12" x14ac:dyDescent="0.2">
      <c r="B102" s="51"/>
      <c r="F102" s="53"/>
      <c r="G102" s="53"/>
      <c r="H102" s="53"/>
      <c r="I102" s="53"/>
      <c r="J102" s="53"/>
      <c r="K102" s="53"/>
      <c r="L102" s="53"/>
    </row>
    <row r="103" spans="2:12" x14ac:dyDescent="0.2">
      <c r="B103" s="51"/>
      <c r="F103" s="53"/>
      <c r="G103" s="53"/>
      <c r="H103" s="53"/>
      <c r="I103" s="53"/>
      <c r="J103" s="53"/>
      <c r="K103" s="53"/>
      <c r="L103" s="53"/>
    </row>
    <row r="104" spans="2:12" x14ac:dyDescent="0.2">
      <c r="B104" s="51"/>
      <c r="F104" s="53"/>
      <c r="G104" s="53"/>
      <c r="H104" s="53"/>
      <c r="I104" s="53"/>
      <c r="J104" s="53"/>
      <c r="K104" s="53"/>
      <c r="L104" s="53"/>
    </row>
    <row r="105" spans="2:12" x14ac:dyDescent="0.2">
      <c r="B105" s="51"/>
      <c r="F105" s="53"/>
      <c r="G105" s="53"/>
      <c r="H105" s="53"/>
      <c r="I105" s="53"/>
      <c r="J105" s="53"/>
      <c r="K105" s="53"/>
      <c r="L105" s="53"/>
    </row>
    <row r="106" spans="2:12" x14ac:dyDescent="0.2">
      <c r="B106" s="51"/>
      <c r="F106" s="53"/>
      <c r="G106" s="53"/>
      <c r="H106" s="53"/>
      <c r="I106" s="53"/>
      <c r="J106" s="53"/>
      <c r="K106" s="53"/>
      <c r="L106" s="53"/>
    </row>
    <row r="107" spans="2:12" x14ac:dyDescent="0.2">
      <c r="B107" s="51"/>
      <c r="F107" s="53"/>
      <c r="G107" s="53"/>
      <c r="H107" s="53"/>
      <c r="I107" s="53"/>
      <c r="J107" s="53"/>
      <c r="K107" s="53"/>
      <c r="L107" s="53"/>
    </row>
    <row r="108" spans="2:12" x14ac:dyDescent="0.2">
      <c r="B108" s="51"/>
      <c r="F108" s="53"/>
      <c r="G108" s="53"/>
      <c r="H108" s="53"/>
      <c r="I108" s="53"/>
      <c r="J108" s="53"/>
      <c r="K108" s="53"/>
      <c r="L108" s="53"/>
    </row>
    <row r="109" spans="2:12" x14ac:dyDescent="0.2">
      <c r="B109" s="51"/>
      <c r="F109" s="53"/>
      <c r="G109" s="53"/>
      <c r="H109" s="53"/>
      <c r="I109" s="53"/>
      <c r="J109" s="53"/>
      <c r="K109" s="53"/>
      <c r="L109" s="53"/>
    </row>
    <row r="110" spans="2:12" x14ac:dyDescent="0.2">
      <c r="B110" s="51"/>
      <c r="F110" s="53"/>
      <c r="G110" s="53"/>
      <c r="H110" s="53"/>
      <c r="I110" s="53"/>
      <c r="J110" s="53"/>
      <c r="K110" s="53"/>
      <c r="L110" s="53"/>
    </row>
    <row r="111" spans="2:12" x14ac:dyDescent="0.2">
      <c r="B111" s="51"/>
      <c r="F111" s="53"/>
      <c r="G111" s="53"/>
      <c r="H111" s="53"/>
      <c r="I111" s="53"/>
      <c r="J111" s="53"/>
      <c r="K111" s="53"/>
      <c r="L111" s="53"/>
    </row>
    <row r="112" spans="2:12" x14ac:dyDescent="0.2">
      <c r="B112" s="51"/>
      <c r="F112" s="53"/>
      <c r="G112" s="53"/>
      <c r="H112" s="53"/>
      <c r="I112" s="53"/>
      <c r="J112" s="53"/>
      <c r="K112" s="53"/>
      <c r="L112" s="53"/>
    </row>
    <row r="113" spans="2:12" x14ac:dyDescent="0.2">
      <c r="B113" s="51"/>
      <c r="F113" s="53"/>
      <c r="G113" s="53"/>
      <c r="H113" s="53"/>
      <c r="I113" s="53"/>
      <c r="J113" s="53"/>
      <c r="K113" s="53"/>
      <c r="L113" s="53"/>
    </row>
    <row r="114" spans="2:12" x14ac:dyDescent="0.2">
      <c r="B114" s="51"/>
      <c r="F114" s="53"/>
      <c r="G114" s="53"/>
      <c r="H114" s="53"/>
      <c r="I114" s="53"/>
      <c r="J114" s="53"/>
      <c r="K114" s="53"/>
      <c r="L114" s="53"/>
    </row>
    <row r="115" spans="2:12" x14ac:dyDescent="0.2">
      <c r="B115" s="51"/>
      <c r="F115" s="53"/>
      <c r="G115" s="53"/>
      <c r="H115" s="53"/>
      <c r="I115" s="53"/>
      <c r="J115" s="53"/>
      <c r="K115" s="53"/>
      <c r="L115" s="53"/>
    </row>
    <row r="116" spans="2:12" x14ac:dyDescent="0.2">
      <c r="B116" s="51"/>
      <c r="F116" s="53"/>
      <c r="G116" s="53"/>
      <c r="H116" s="53"/>
      <c r="I116" s="53"/>
      <c r="J116" s="53"/>
      <c r="K116" s="53"/>
      <c r="L116" s="53"/>
    </row>
    <row r="117" spans="2:12" x14ac:dyDescent="0.2">
      <c r="B117" s="51"/>
      <c r="F117" s="53"/>
      <c r="G117" s="53"/>
      <c r="H117" s="53"/>
      <c r="I117" s="53"/>
      <c r="J117" s="53"/>
      <c r="K117" s="53"/>
      <c r="L117" s="53"/>
    </row>
    <row r="118" spans="2:12" x14ac:dyDescent="0.2">
      <c r="B118" s="51"/>
      <c r="F118" s="53"/>
      <c r="G118" s="53"/>
      <c r="H118" s="53"/>
      <c r="I118" s="53"/>
      <c r="J118" s="53"/>
      <c r="K118" s="53"/>
      <c r="L118" s="53"/>
    </row>
    <row r="119" spans="2:12" x14ac:dyDescent="0.2">
      <c r="B119" s="51"/>
      <c r="F119" s="53"/>
      <c r="G119" s="53"/>
      <c r="H119" s="53"/>
      <c r="I119" s="53"/>
      <c r="J119" s="53"/>
      <c r="K119" s="53"/>
      <c r="L119" s="53"/>
    </row>
    <row r="120" spans="2:12" x14ac:dyDescent="0.2">
      <c r="B120" s="51"/>
      <c r="F120" s="53"/>
      <c r="G120" s="53"/>
      <c r="H120" s="53"/>
      <c r="I120" s="53"/>
      <c r="J120" s="53"/>
      <c r="K120" s="53"/>
      <c r="L120" s="53"/>
    </row>
    <row r="121" spans="2:12" x14ac:dyDescent="0.2">
      <c r="B121" s="51"/>
      <c r="F121" s="53"/>
      <c r="G121" s="53"/>
      <c r="H121" s="53"/>
      <c r="I121" s="53"/>
      <c r="J121" s="53"/>
      <c r="K121" s="53"/>
      <c r="L121" s="53"/>
    </row>
    <row r="122" spans="2:12" x14ac:dyDescent="0.2">
      <c r="B122" s="51"/>
      <c r="F122" s="53"/>
      <c r="G122" s="53"/>
      <c r="H122" s="53"/>
      <c r="I122" s="53"/>
      <c r="J122" s="53"/>
      <c r="K122" s="53"/>
      <c r="L122" s="53"/>
    </row>
    <row r="123" spans="2:12" x14ac:dyDescent="0.2">
      <c r="B123" s="51"/>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6:12" s="51" customFormat="1" x14ac:dyDescent="0.2">
      <c r="F321" s="53"/>
      <c r="G321" s="53"/>
      <c r="H321" s="53"/>
      <c r="I321" s="53"/>
      <c r="J321" s="53"/>
      <c r="K321" s="53"/>
      <c r="L321" s="53"/>
    </row>
    <row r="322" spans="6:12" s="51" customFormat="1" x14ac:dyDescent="0.2">
      <c r="F322" s="53"/>
      <c r="G322" s="53"/>
      <c r="H322" s="53"/>
      <c r="I322" s="53"/>
      <c r="J322" s="53"/>
      <c r="K322" s="53"/>
      <c r="L322" s="53"/>
    </row>
    <row r="323" spans="6:12" s="51" customFormat="1" x14ac:dyDescent="0.2">
      <c r="F323" s="53"/>
      <c r="G323" s="53"/>
      <c r="H323" s="53"/>
      <c r="I323" s="53"/>
      <c r="J323" s="53"/>
      <c r="K323" s="53"/>
      <c r="L323" s="53"/>
    </row>
    <row r="324" spans="6:12" s="51" customFormat="1" x14ac:dyDescent="0.2">
      <c r="F324" s="53"/>
      <c r="G324" s="53"/>
      <c r="H324" s="53"/>
      <c r="I324" s="53"/>
      <c r="J324" s="53"/>
      <c r="K324" s="53"/>
      <c r="L324" s="53"/>
    </row>
    <row r="325" spans="6:12" s="51" customFormat="1" x14ac:dyDescent="0.2">
      <c r="F325" s="53"/>
      <c r="G325" s="53"/>
      <c r="H325" s="53"/>
      <c r="I325" s="53"/>
      <c r="J325" s="53"/>
      <c r="K325" s="53"/>
      <c r="L325" s="53"/>
    </row>
    <row r="326" spans="6:12" s="51" customFormat="1" x14ac:dyDescent="0.2">
      <c r="F326" s="53"/>
      <c r="G326" s="53"/>
      <c r="H326" s="53"/>
      <c r="I326" s="53"/>
      <c r="J326" s="53"/>
      <c r="K326" s="53"/>
      <c r="L326" s="53"/>
    </row>
    <row r="327" spans="6:12" s="51" customFormat="1" x14ac:dyDescent="0.2">
      <c r="F327" s="53"/>
      <c r="G327" s="53"/>
      <c r="H327" s="53"/>
      <c r="I327" s="53"/>
      <c r="J327" s="53"/>
      <c r="K327" s="53"/>
      <c r="L327" s="53"/>
    </row>
    <row r="328" spans="6:12" s="51" customFormat="1" x14ac:dyDescent="0.2">
      <c r="F328" s="53"/>
      <c r="G328" s="53"/>
      <c r="H328" s="53"/>
      <c r="I328" s="53"/>
      <c r="J328" s="53"/>
      <c r="K328" s="53"/>
      <c r="L328" s="53"/>
    </row>
    <row r="329" spans="6:12" s="51" customFormat="1" x14ac:dyDescent="0.2">
      <c r="F329" s="53"/>
      <c r="G329" s="53"/>
      <c r="H329" s="53"/>
      <c r="I329" s="53"/>
      <c r="J329" s="53"/>
      <c r="K329" s="53"/>
      <c r="L329" s="53"/>
    </row>
    <row r="330" spans="6:12" s="51" customFormat="1" x14ac:dyDescent="0.2">
      <c r="F330" s="53"/>
      <c r="G330" s="53"/>
      <c r="H330" s="53"/>
      <c r="I330" s="53"/>
      <c r="J330" s="53"/>
      <c r="K330" s="53"/>
      <c r="L330" s="53"/>
    </row>
    <row r="331" spans="6:12" s="51" customFormat="1" x14ac:dyDescent="0.2">
      <c r="F331" s="53"/>
      <c r="G331" s="53"/>
      <c r="H331" s="53"/>
      <c r="I331" s="53"/>
      <c r="J331" s="53"/>
      <c r="K331" s="53"/>
      <c r="L331" s="53"/>
    </row>
    <row r="332" spans="6:12" s="51" customFormat="1" x14ac:dyDescent="0.2">
      <c r="F332" s="53"/>
      <c r="G332" s="53"/>
      <c r="H332" s="53"/>
      <c r="I332" s="53"/>
      <c r="J332" s="53"/>
      <c r="K332" s="53"/>
      <c r="L332" s="53"/>
    </row>
    <row r="333" spans="6:12" s="51" customFormat="1" x14ac:dyDescent="0.2">
      <c r="F333" s="53"/>
      <c r="G333" s="53"/>
      <c r="H333" s="53"/>
      <c r="I333" s="53"/>
      <c r="J333" s="53"/>
      <c r="K333" s="53"/>
      <c r="L333" s="53"/>
    </row>
    <row r="334" spans="6:12" s="51" customFormat="1" x14ac:dyDescent="0.2">
      <c r="F334" s="53"/>
      <c r="G334" s="53"/>
      <c r="H334" s="53"/>
      <c r="I334" s="53"/>
      <c r="J334" s="53"/>
      <c r="K334" s="53"/>
      <c r="L334" s="53"/>
    </row>
    <row r="335" spans="6:12" s="51" customFormat="1" x14ac:dyDescent="0.2">
      <c r="F335" s="53"/>
      <c r="G335" s="53"/>
      <c r="H335" s="53"/>
      <c r="I335" s="53"/>
      <c r="J335" s="53"/>
      <c r="K335" s="53"/>
      <c r="L335" s="53"/>
    </row>
    <row r="336" spans="6:12" s="51" customFormat="1" x14ac:dyDescent="0.2">
      <c r="F336" s="53"/>
      <c r="G336" s="53"/>
      <c r="H336" s="53"/>
      <c r="I336" s="53"/>
      <c r="J336" s="53"/>
      <c r="K336" s="53"/>
      <c r="L336" s="53"/>
    </row>
    <row r="337" spans="6:12" s="51" customFormat="1" x14ac:dyDescent="0.2">
      <c r="F337" s="53"/>
      <c r="G337" s="53"/>
      <c r="H337" s="53"/>
      <c r="I337" s="53"/>
      <c r="J337" s="53"/>
      <c r="K337" s="53"/>
      <c r="L337" s="53"/>
    </row>
    <row r="338" spans="6:12" s="51" customFormat="1" x14ac:dyDescent="0.2">
      <c r="F338" s="53"/>
      <c r="G338" s="53"/>
      <c r="H338" s="53"/>
      <c r="I338" s="53"/>
      <c r="J338" s="53"/>
      <c r="K338" s="53"/>
      <c r="L338" s="53"/>
    </row>
    <row r="339" spans="6:12" s="51" customFormat="1" x14ac:dyDescent="0.2">
      <c r="F339" s="53"/>
      <c r="G339" s="53"/>
      <c r="H339" s="53"/>
      <c r="I339" s="53"/>
      <c r="J339" s="53"/>
      <c r="K339" s="53"/>
      <c r="L339" s="53"/>
    </row>
    <row r="340" spans="6:12" s="51" customFormat="1" x14ac:dyDescent="0.2">
      <c r="F340" s="53"/>
      <c r="G340" s="53"/>
      <c r="H340" s="53"/>
      <c r="I340" s="53"/>
      <c r="J340" s="53"/>
      <c r="K340" s="53"/>
      <c r="L340" s="53"/>
    </row>
    <row r="341" spans="6:12" s="51" customFormat="1" x14ac:dyDescent="0.2">
      <c r="F341" s="53"/>
      <c r="G341" s="53"/>
      <c r="H341" s="53"/>
      <c r="I341" s="53"/>
      <c r="J341" s="53"/>
      <c r="K341" s="53"/>
      <c r="L341" s="53"/>
    </row>
    <row r="342" spans="6:12" s="51" customFormat="1" x14ac:dyDescent="0.2">
      <c r="F342" s="53"/>
      <c r="G342" s="53"/>
      <c r="H342" s="53"/>
      <c r="I342" s="53"/>
      <c r="J342" s="53"/>
      <c r="K342" s="53"/>
      <c r="L342" s="53"/>
    </row>
    <row r="343" spans="6:12" s="51" customFormat="1" x14ac:dyDescent="0.2">
      <c r="F343" s="53"/>
      <c r="G343" s="53"/>
      <c r="H343" s="53"/>
      <c r="I343" s="53"/>
      <c r="J343" s="53"/>
      <c r="K343" s="53"/>
      <c r="L343" s="53"/>
    </row>
    <row r="344" spans="6:12" s="51" customFormat="1" x14ac:dyDescent="0.2">
      <c r="F344" s="53"/>
      <c r="G344" s="53"/>
      <c r="H344" s="53"/>
      <c r="I344" s="53"/>
      <c r="J344" s="53"/>
      <c r="K344" s="53"/>
      <c r="L344" s="53"/>
    </row>
    <row r="345" spans="6:12" s="51" customFormat="1" x14ac:dyDescent="0.2">
      <c r="F345" s="53"/>
      <c r="G345" s="53"/>
      <c r="H345" s="53"/>
      <c r="I345" s="53"/>
      <c r="J345" s="53"/>
      <c r="K345" s="53"/>
      <c r="L345" s="53"/>
    </row>
    <row r="346" spans="6:12" s="51" customFormat="1" x14ac:dyDescent="0.2">
      <c r="F346" s="53"/>
      <c r="G346" s="53"/>
      <c r="H346" s="53"/>
      <c r="I346" s="53"/>
      <c r="J346" s="53"/>
      <c r="K346" s="53"/>
      <c r="L346" s="53"/>
    </row>
    <row r="347" spans="6:12" s="51" customFormat="1" x14ac:dyDescent="0.2">
      <c r="F347" s="53"/>
      <c r="G347" s="53"/>
      <c r="H347" s="53"/>
      <c r="I347" s="53"/>
      <c r="J347" s="53"/>
      <c r="K347" s="53"/>
      <c r="L347" s="53"/>
    </row>
    <row r="348" spans="6:12" s="51" customFormat="1" x14ac:dyDescent="0.2">
      <c r="F348" s="53"/>
      <c r="G348" s="53"/>
      <c r="H348" s="53"/>
      <c r="I348" s="53"/>
      <c r="J348" s="53"/>
      <c r="K348" s="53"/>
      <c r="L348" s="53"/>
    </row>
    <row r="349" spans="6:12" s="51" customFormat="1" x14ac:dyDescent="0.2">
      <c r="F349" s="53"/>
      <c r="G349" s="53"/>
      <c r="H349" s="53"/>
      <c r="I349" s="53"/>
      <c r="J349" s="53"/>
      <c r="K349" s="53"/>
      <c r="L349" s="53"/>
    </row>
    <row r="350" spans="6:12" s="51" customFormat="1" x14ac:dyDescent="0.2">
      <c r="F350" s="53"/>
      <c r="G350" s="53"/>
      <c r="H350" s="53"/>
      <c r="I350" s="53"/>
      <c r="J350" s="53"/>
      <c r="K350" s="53"/>
      <c r="L350" s="53"/>
    </row>
    <row r="351" spans="6:12" s="51" customFormat="1" x14ac:dyDescent="0.2">
      <c r="F351" s="53"/>
      <c r="G351" s="53"/>
      <c r="H351" s="53"/>
      <c r="I351" s="53"/>
      <c r="J351" s="53"/>
      <c r="K351" s="53"/>
      <c r="L351" s="53"/>
    </row>
    <row r="352" spans="6:12" s="51" customFormat="1" x14ac:dyDescent="0.2">
      <c r="F352" s="53"/>
      <c r="G352" s="53"/>
      <c r="H352" s="53"/>
      <c r="I352" s="53"/>
      <c r="J352" s="53"/>
      <c r="K352" s="53"/>
      <c r="L352" s="53"/>
    </row>
    <row r="353" spans="6:12" s="51" customFormat="1" x14ac:dyDescent="0.2">
      <c r="F353" s="53"/>
      <c r="G353" s="53"/>
      <c r="H353" s="53"/>
      <c r="I353" s="53"/>
      <c r="J353" s="53"/>
      <c r="K353" s="53"/>
      <c r="L353" s="53"/>
    </row>
    <row r="354" spans="6:12" s="51" customFormat="1" x14ac:dyDescent="0.2">
      <c r="F354" s="53"/>
      <c r="G354" s="53"/>
      <c r="H354" s="53"/>
      <c r="I354" s="53"/>
      <c r="J354" s="53"/>
      <c r="K354" s="53"/>
      <c r="L354" s="53"/>
    </row>
    <row r="355" spans="6:12" s="51" customFormat="1" x14ac:dyDescent="0.2">
      <c r="F355" s="53"/>
      <c r="G355" s="53"/>
      <c r="H355" s="53"/>
      <c r="I355" s="53"/>
      <c r="J355" s="53"/>
      <c r="K355" s="53"/>
      <c r="L355" s="53"/>
    </row>
    <row r="356" spans="6:12" s="51" customFormat="1" x14ac:dyDescent="0.2">
      <c r="F356" s="53"/>
      <c r="G356" s="53"/>
      <c r="H356" s="53"/>
      <c r="I356" s="53"/>
      <c r="J356" s="53"/>
      <c r="K356" s="53"/>
      <c r="L356" s="53"/>
    </row>
    <row r="357" spans="6:12" s="51" customFormat="1" x14ac:dyDescent="0.2">
      <c r="F357" s="53"/>
      <c r="G357" s="53"/>
      <c r="H357" s="53"/>
      <c r="I357" s="53"/>
      <c r="J357" s="53"/>
      <c r="K357" s="53"/>
      <c r="L357" s="53"/>
    </row>
    <row r="358" spans="6:12" s="51" customFormat="1" x14ac:dyDescent="0.2">
      <c r="F358" s="53"/>
      <c r="G358" s="53"/>
      <c r="H358" s="53"/>
      <c r="I358" s="53"/>
      <c r="J358" s="53"/>
      <c r="K358" s="53"/>
      <c r="L358" s="53"/>
    </row>
    <row r="359" spans="6:12" s="51" customFormat="1" x14ac:dyDescent="0.2">
      <c r="F359" s="53"/>
      <c r="G359" s="53"/>
      <c r="H359" s="53"/>
      <c r="I359" s="53"/>
      <c r="J359" s="53"/>
      <c r="K359" s="53"/>
      <c r="L359" s="53"/>
    </row>
    <row r="360" spans="6:12" s="51" customFormat="1" x14ac:dyDescent="0.2">
      <c r="F360" s="53"/>
      <c r="G360" s="53"/>
      <c r="H360" s="53"/>
      <c r="I360" s="53"/>
      <c r="J360" s="53"/>
      <c r="K360" s="53"/>
      <c r="L360" s="53"/>
    </row>
    <row r="361" spans="6:12" s="51" customFormat="1" x14ac:dyDescent="0.2">
      <c r="F361" s="53"/>
      <c r="G361" s="53"/>
      <c r="H361" s="53"/>
      <c r="I361" s="53"/>
      <c r="J361" s="53"/>
      <c r="K361" s="53"/>
      <c r="L361" s="53"/>
    </row>
    <row r="362" spans="6:12" s="51" customFormat="1" x14ac:dyDescent="0.2">
      <c r="F362" s="53"/>
      <c r="G362" s="53"/>
      <c r="H362" s="53"/>
      <c r="I362" s="53"/>
      <c r="J362" s="53"/>
      <c r="K362" s="53"/>
      <c r="L362" s="53"/>
    </row>
    <row r="363" spans="6:12" s="51" customFormat="1" x14ac:dyDescent="0.2">
      <c r="F363" s="53"/>
      <c r="G363" s="53"/>
      <c r="H363" s="53"/>
      <c r="I363" s="53"/>
      <c r="J363" s="53"/>
      <c r="K363" s="53"/>
      <c r="L363" s="53"/>
    </row>
    <row r="364" spans="6:12" s="51" customFormat="1" x14ac:dyDescent="0.2">
      <c r="F364" s="53"/>
      <c r="G364" s="53"/>
      <c r="H364" s="53"/>
      <c r="I364" s="53"/>
      <c r="J364" s="53"/>
      <c r="K364" s="53"/>
      <c r="L364" s="53"/>
    </row>
    <row r="365" spans="6:12" s="51" customFormat="1" x14ac:dyDescent="0.2">
      <c r="F365" s="53"/>
      <c r="G365" s="53"/>
      <c r="H365" s="53"/>
      <c r="I365" s="53"/>
      <c r="J365" s="53"/>
      <c r="K365" s="53"/>
      <c r="L365" s="53"/>
    </row>
    <row r="366" spans="6:12" s="51" customFormat="1" x14ac:dyDescent="0.2">
      <c r="F366" s="53"/>
      <c r="G366" s="53"/>
      <c r="H366" s="53"/>
      <c r="I366" s="53"/>
      <c r="J366" s="53"/>
      <c r="K366" s="53"/>
      <c r="L366" s="53"/>
    </row>
    <row r="367" spans="6:12" s="51" customFormat="1" x14ac:dyDescent="0.2">
      <c r="F367" s="53"/>
      <c r="G367" s="53"/>
      <c r="H367" s="53"/>
      <c r="I367" s="53"/>
      <c r="J367" s="53"/>
      <c r="K367" s="53"/>
      <c r="L367" s="53"/>
    </row>
    <row r="368" spans="6:12" s="51" customFormat="1" x14ac:dyDescent="0.2">
      <c r="F368" s="53"/>
      <c r="G368" s="53"/>
      <c r="H368" s="53"/>
      <c r="I368" s="53"/>
      <c r="J368" s="53"/>
      <c r="K368" s="53"/>
      <c r="L368" s="53"/>
    </row>
    <row r="369" spans="6:12" s="51" customFormat="1" x14ac:dyDescent="0.2">
      <c r="F369" s="53"/>
      <c r="G369" s="53"/>
      <c r="H369" s="53"/>
      <c r="I369" s="53"/>
      <c r="J369" s="53"/>
      <c r="K369" s="53"/>
      <c r="L369" s="53"/>
    </row>
    <row r="370" spans="6:12" s="51" customFormat="1" x14ac:dyDescent="0.2">
      <c r="F370" s="53"/>
      <c r="G370" s="53"/>
      <c r="H370" s="53"/>
      <c r="I370" s="53"/>
      <c r="J370" s="53"/>
      <c r="K370" s="53"/>
      <c r="L370" s="53"/>
    </row>
    <row r="371" spans="6:12" s="51" customFormat="1" x14ac:dyDescent="0.2">
      <c r="F371" s="53"/>
      <c r="G371" s="53"/>
      <c r="H371" s="53"/>
      <c r="I371" s="53"/>
      <c r="J371" s="53"/>
      <c r="K371" s="53"/>
      <c r="L371" s="53"/>
    </row>
    <row r="372" spans="6:12" s="51" customFormat="1" x14ac:dyDescent="0.2">
      <c r="F372" s="53"/>
      <c r="G372" s="53"/>
      <c r="H372" s="53"/>
      <c r="I372" s="53"/>
      <c r="J372" s="53"/>
      <c r="K372" s="53"/>
      <c r="L372" s="53"/>
    </row>
    <row r="373" spans="6:12" s="51" customFormat="1" x14ac:dyDescent="0.2">
      <c r="F373" s="53"/>
      <c r="G373" s="53"/>
      <c r="H373" s="53"/>
      <c r="I373" s="53"/>
      <c r="J373" s="53"/>
      <c r="K373" s="53"/>
      <c r="L373" s="53"/>
    </row>
    <row r="374" spans="6:12" s="51" customFormat="1" x14ac:dyDescent="0.2">
      <c r="F374" s="53"/>
      <c r="G374" s="53"/>
      <c r="H374" s="53"/>
      <c r="I374" s="53"/>
      <c r="J374" s="53"/>
      <c r="K374" s="53"/>
      <c r="L374" s="53"/>
    </row>
    <row r="375" spans="6:12" s="51" customFormat="1" x14ac:dyDescent="0.2">
      <c r="F375" s="53"/>
      <c r="G375" s="53"/>
      <c r="H375" s="53"/>
      <c r="I375" s="53"/>
      <c r="J375" s="53"/>
      <c r="K375" s="53"/>
      <c r="L375" s="53"/>
    </row>
    <row r="376" spans="6:12" s="51" customFormat="1" x14ac:dyDescent="0.2">
      <c r="F376" s="53"/>
      <c r="G376" s="53"/>
      <c r="H376" s="53"/>
      <c r="I376" s="53"/>
      <c r="J376" s="53"/>
      <c r="K376" s="53"/>
      <c r="L376" s="53"/>
    </row>
    <row r="377" spans="6:12" s="51" customFormat="1" x14ac:dyDescent="0.2">
      <c r="F377" s="53"/>
      <c r="G377" s="53"/>
      <c r="H377" s="53"/>
      <c r="I377" s="53"/>
      <c r="J377" s="53"/>
      <c r="K377" s="53"/>
      <c r="L377" s="53"/>
    </row>
    <row r="378" spans="6:12" s="51" customFormat="1" x14ac:dyDescent="0.2">
      <c r="F378" s="53"/>
      <c r="G378" s="53"/>
      <c r="H378" s="53"/>
      <c r="I378" s="53"/>
      <c r="J378" s="53"/>
      <c r="K378" s="53"/>
      <c r="L378" s="53"/>
    </row>
    <row r="379" spans="6:12" s="51" customFormat="1" x14ac:dyDescent="0.2">
      <c r="F379" s="53"/>
      <c r="G379" s="53"/>
      <c r="H379" s="53"/>
      <c r="I379" s="53"/>
      <c r="J379" s="53"/>
      <c r="K379" s="53"/>
      <c r="L379" s="53"/>
    </row>
    <row r="380" spans="6:12" s="51" customFormat="1" x14ac:dyDescent="0.2">
      <c r="F380" s="53"/>
      <c r="G380" s="53"/>
      <c r="H380" s="53"/>
      <c r="I380" s="53"/>
      <c r="J380" s="53"/>
      <c r="K380" s="53"/>
      <c r="L380" s="53"/>
    </row>
    <row r="381" spans="6:12" s="51" customFormat="1" x14ac:dyDescent="0.2">
      <c r="F381" s="53"/>
      <c r="G381" s="53"/>
      <c r="H381" s="53"/>
      <c r="I381" s="53"/>
      <c r="J381" s="53"/>
      <c r="K381" s="53"/>
      <c r="L381" s="53"/>
    </row>
    <row r="382" spans="6:12" s="51" customFormat="1" x14ac:dyDescent="0.2">
      <c r="F382" s="53"/>
      <c r="G382" s="53"/>
      <c r="H382" s="53"/>
      <c r="I382" s="53"/>
      <c r="J382" s="53"/>
      <c r="K382" s="53"/>
      <c r="L382" s="53"/>
    </row>
    <row r="383" spans="6:12" s="51" customFormat="1" x14ac:dyDescent="0.2">
      <c r="F383" s="53"/>
      <c r="G383" s="53"/>
      <c r="H383" s="53"/>
      <c r="I383" s="53"/>
      <c r="J383" s="53"/>
      <c r="K383" s="53"/>
      <c r="L383" s="53"/>
    </row>
    <row r="384" spans="6:12" s="51" customFormat="1" x14ac:dyDescent="0.2">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sheetData>
  <mergeCells count="1">
    <mergeCell ref="I1:L1"/>
  </mergeCells>
  <dataValidations disablePrompts="1" count="1">
    <dataValidation type="list" allowBlank="1" showInputMessage="1" showErrorMessage="1" sqref="B3" xr:uid="{00000000-0002-0000-0900-000000000000}">
      <formula1>Locations</formula1>
    </dataValidation>
  </dataValidations>
  <pageMargins left="0.7" right="0.7" top="0.75" bottom="0.75" header="0.3" footer="0.3"/>
  <pageSetup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Instructions</vt:lpstr>
      <vt:lpstr>Data Input-Fund 11</vt:lpstr>
      <vt:lpstr>Data Input-Fund 22</vt:lpstr>
      <vt:lpstr>Data Input-Fund 27</vt:lpstr>
      <vt:lpstr>Data Input-Fund 39</vt:lpstr>
      <vt:lpstr>Data Input-Fund 41</vt:lpstr>
      <vt:lpstr>Data Input-Fund5X</vt:lpstr>
      <vt:lpstr>Data Input-Fund 6X</vt:lpstr>
      <vt:lpstr>Data Input-Fund 74</vt:lpstr>
      <vt:lpstr>Grant Summary</vt:lpstr>
      <vt:lpstr>Food Service</vt:lpstr>
      <vt:lpstr>Location Codes</vt:lpstr>
      <vt:lpstr>School Codes</vt:lpstr>
      <vt:lpstr>Sheet5</vt:lpstr>
      <vt:lpstr>Assets</vt:lpstr>
      <vt:lpstr>Expenditures</vt:lpstr>
      <vt:lpstr>Grant_Code_Exp</vt:lpstr>
      <vt:lpstr>Grant_Code_Rev</vt:lpstr>
      <vt:lpstr>Locations</vt:lpstr>
      <vt:lpstr>'Grant Summary'!Print_Area</vt:lpstr>
      <vt:lpstr>'Data Input-Fund 11'!Print_Titles</vt:lpstr>
      <vt:lpstr>Revenues</vt:lpstr>
    </vt:vector>
  </TitlesOfParts>
  <Company>School District 11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Charter School Institute</dc:creator>
  <cp:lastModifiedBy>Sever, David</cp:lastModifiedBy>
  <cp:lastPrinted>2016-04-14T16:52:18Z</cp:lastPrinted>
  <dcterms:created xsi:type="dcterms:W3CDTF">2005-05-26T15:48:15Z</dcterms:created>
  <dcterms:modified xsi:type="dcterms:W3CDTF">2025-08-21T20:35:24Z</dcterms:modified>
</cp:coreProperties>
</file>